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-108" yWindow="-108" windowWidth="30936" windowHeight="16896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K8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8" i="2" l="1"/>
  <c r="D463" i="1"/>
  <c r="C463" i="1"/>
  <c r="L1288" i="2"/>
  <c r="K1244" i="2"/>
  <c r="K1243" i="2" s="1"/>
  <c r="K1241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M1143" i="2"/>
  <c r="M1142" i="2" s="1"/>
  <c r="K1146" i="2"/>
  <c r="L1146" i="2"/>
  <c r="K1149" i="2"/>
  <c r="K1148" i="2" s="1"/>
  <c r="K1147" i="2" s="1"/>
  <c r="K1145" i="2" s="1"/>
  <c r="L1149" i="2"/>
  <c r="L1148" i="2" s="1"/>
  <c r="L1147" i="2" s="1"/>
  <c r="L1145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L1138" i="2" l="1"/>
  <c r="K33" i="2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M87" i="2" l="1"/>
  <c r="M86" i="2" s="1"/>
  <c r="M83" i="2" s="1"/>
  <c r="K1262" i="2"/>
  <c r="M1288" i="2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9" i="2"/>
  <c r="M44" i="2"/>
  <c r="M43" i="2" s="1"/>
  <c r="M41" i="2" s="1"/>
  <c r="M19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L1205" i="2"/>
  <c r="L1203" i="2" s="1"/>
  <c r="L583" i="2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M1052" i="2" l="1"/>
  <c r="K1052" i="2"/>
  <c r="L1052" i="2"/>
  <c r="L576" i="2"/>
  <c r="L202" i="2" s="1"/>
  <c r="M104" i="2"/>
  <c r="M926" i="2"/>
  <c r="M210" i="2"/>
  <c r="M203" i="2" s="1"/>
  <c r="M583" i="2"/>
  <c r="K202" i="2"/>
  <c r="M1262" i="2"/>
  <c r="L5" i="2" l="1"/>
  <c r="K5" i="2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l="1"/>
  <c r="E63" i="1"/>
  <c r="E93" i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C434" i="1"/>
  <c r="C435" i="1" s="1"/>
  <c r="E122" i="1"/>
  <c r="E172" i="1"/>
  <c r="E377" i="1"/>
  <c r="E439" i="1" s="1"/>
  <c r="E11" i="4" s="1"/>
  <c r="E13" i="4" s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M577" i="2" s="1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35" i="1"/>
  <c r="E458" i="1"/>
  <c r="D48" i="1"/>
  <c r="D458" i="1"/>
  <c r="C19" i="1"/>
  <c r="E302" i="1" l="1"/>
  <c r="C3" i="1"/>
  <c r="C437" i="1" s="1"/>
  <c r="E3" i="1"/>
  <c r="C302" i="1"/>
  <c r="C438" i="1" s="1"/>
  <c r="C4" i="4" s="1"/>
  <c r="K1299" i="2"/>
  <c r="K577" i="2" s="1"/>
  <c r="L1299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<sst xmlns="http://schemas.openxmlformats.org/spreadsheetml/2006/main" count="1752" uniqueCount="308">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</sst>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43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42" sqref="D242"/>
    </sheetView>
  </sheetViews>
  <sheetFormatPr defaultRowHeight="14.4" x14ac:dyDescent="0.3"/>
  <cols>
    <col min="1" max="1" width="4.6640625" style="22" customWidth="1"/>
    <col min="2" max="2" width="64.5546875" style="26" customWidth="1"/>
    <col min="3" max="5" width="15.44140625" style="80" customWidth="1"/>
    <col min="6" max="6" width="1.44140625" style="147" customWidth="1"/>
  </cols>
  <sheetData>
    <row r="1" spans="1:6" ht="14.25" customHeight="1" x14ac:dyDescent="0.3">
      <c r="B1" s="44" t="s">
        <v>266</v>
      </c>
      <c r="C1" s="66"/>
      <c r="D1" s="66"/>
      <c r="E1" s="66"/>
      <c r="F1" s="143"/>
    </row>
    <row r="2" spans="1:6" s="3" customFormat="1" ht="34.5" customHeight="1" x14ac:dyDescent="0.3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3">
      <c r="A3" s="4">
        <v>6</v>
      </c>
      <c r="B3" s="5" t="s">
        <v>2</v>
      </c>
      <c r="C3" s="67">
        <f>SUM(C4,C19,C48,C63,C78,C93,C122,C172,C208,C216,C224,C232,C247,C262,C279,C294)</f>
        <v>17587453</v>
      </c>
      <c r="D3" s="67">
        <f>SUM(D4,D19,D48,D63,D78,D93,D122,D172,D208,D216,D224,D232,D247,D262,D279,D294)</f>
        <v>1459277</v>
      </c>
      <c r="E3" s="67">
        <f>SUM(E4,E19,E48,E63,E78,E93,E122,E172,E208,E216,E224,E232,E247,E262,E279,E294)</f>
        <v>19046730</v>
      </c>
      <c r="F3" s="136"/>
    </row>
    <row r="4" spans="1:6" s="6" customFormat="1" x14ac:dyDescent="0.3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3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3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3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3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3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3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3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3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3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3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3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3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3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3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3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3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3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3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3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3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3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3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3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3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3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3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3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3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3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3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3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3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3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3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3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3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3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3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3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3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3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3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3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3">
      <c r="A48" s="2">
        <v>634</v>
      </c>
      <c r="B48" s="7" t="s">
        <v>11</v>
      </c>
      <c r="C48" s="69">
        <f t="shared" ref="C48:D48" si="12">SUM(C49,C56)</f>
        <v>95000</v>
      </c>
      <c r="D48" s="69">
        <f t="shared" si="12"/>
        <v>0</v>
      </c>
      <c r="E48" s="69">
        <f>SUM(E49,E56)</f>
        <v>95000</v>
      </c>
      <c r="F48" s="138"/>
    </row>
    <row r="49" spans="1:6" s="6" customFormat="1" x14ac:dyDescent="0.3">
      <c r="A49" s="8">
        <v>6341</v>
      </c>
      <c r="B49" s="9" t="s">
        <v>12</v>
      </c>
      <c r="C49" s="68">
        <f t="shared" ref="C49" si="13">SUM(C50:C55)</f>
        <v>95000</v>
      </c>
      <c r="D49" s="68">
        <f t="shared" ref="D49" si="14">SUM(D50:D55)</f>
        <v>0</v>
      </c>
      <c r="E49" s="68">
        <f>SUM(E50:E55)</f>
        <v>95000</v>
      </c>
      <c r="F49" s="72"/>
    </row>
    <row r="50" spans="1:6" s="6" customFormat="1" x14ac:dyDescent="0.3">
      <c r="A50" s="8"/>
      <c r="B50" s="10">
        <v>3210</v>
      </c>
      <c r="C50" s="222">
        <v>95000</v>
      </c>
      <c r="D50" s="222">
        <v>0</v>
      </c>
      <c r="E50" s="110">
        <f>C50+D50</f>
        <v>95000</v>
      </c>
      <c r="F50" s="137"/>
    </row>
    <row r="51" spans="1:6" s="6" customFormat="1" x14ac:dyDescent="0.3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3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3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3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3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3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3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3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3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3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3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3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3">
      <c r="A63" s="2">
        <v>636</v>
      </c>
      <c r="B63" s="7" t="s">
        <v>14</v>
      </c>
      <c r="C63" s="70">
        <f t="shared" ref="C63:D63" si="18">SUM(C64,C71)</f>
        <v>15911000</v>
      </c>
      <c r="D63" s="70">
        <f t="shared" si="18"/>
        <v>1317000</v>
      </c>
      <c r="E63" s="70">
        <f>SUM(E64,E71)</f>
        <v>17228000</v>
      </c>
      <c r="F63" s="139"/>
    </row>
    <row r="64" spans="1:6" s="6" customFormat="1" x14ac:dyDescent="0.3">
      <c r="A64" s="8">
        <v>6361</v>
      </c>
      <c r="B64" s="9" t="s">
        <v>15</v>
      </c>
      <c r="C64" s="68">
        <f t="shared" ref="C64" si="19">SUM(C65:C70)</f>
        <v>15855000</v>
      </c>
      <c r="D64" s="68">
        <f t="shared" ref="D64" si="20">SUM(D65:D70)</f>
        <v>1317000</v>
      </c>
      <c r="E64" s="68">
        <f>SUM(E65:E70)</f>
        <v>17172000</v>
      </c>
      <c r="F64" s="72"/>
    </row>
    <row r="65" spans="1:6" s="6" customFormat="1" x14ac:dyDescent="0.3">
      <c r="A65" s="8"/>
      <c r="B65" s="10">
        <v>3210</v>
      </c>
      <c r="C65" s="222">
        <v>130000</v>
      </c>
      <c r="D65" s="222">
        <v>0</v>
      </c>
      <c r="E65" s="110">
        <f>C65+D65</f>
        <v>130000</v>
      </c>
      <c r="F65" s="137"/>
    </row>
    <row r="66" spans="1:6" s="6" customFormat="1" x14ac:dyDescent="0.3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3">
      <c r="A67" s="8"/>
      <c r="B67" s="10">
        <v>5410</v>
      </c>
      <c r="C67" s="222">
        <v>15725000</v>
      </c>
      <c r="D67" s="222">
        <v>1317000</v>
      </c>
      <c r="E67" s="110">
        <f t="shared" si="21"/>
        <v>17042000</v>
      </c>
      <c r="F67" s="137"/>
    </row>
    <row r="68" spans="1:6" s="6" customFormat="1" x14ac:dyDescent="0.3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3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3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3">
      <c r="A71" s="8">
        <v>6362</v>
      </c>
      <c r="B71" s="9" t="s">
        <v>16</v>
      </c>
      <c r="C71" s="68">
        <f t="shared" ref="C71:D71" si="22">SUM(C72:C77)</f>
        <v>56000</v>
      </c>
      <c r="D71" s="68">
        <f t="shared" si="22"/>
        <v>0</v>
      </c>
      <c r="E71" s="68">
        <f>SUM(E72:E77)</f>
        <v>56000</v>
      </c>
      <c r="F71" s="72"/>
    </row>
    <row r="72" spans="1:6" s="6" customFormat="1" x14ac:dyDescent="0.3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3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3">
      <c r="A74" s="8"/>
      <c r="B74" s="10">
        <v>5410</v>
      </c>
      <c r="C74" s="222">
        <v>56000</v>
      </c>
      <c r="D74" s="222">
        <v>0</v>
      </c>
      <c r="E74" s="110">
        <f t="shared" si="23"/>
        <v>56000</v>
      </c>
      <c r="F74" s="137"/>
    </row>
    <row r="75" spans="1:6" s="6" customFormat="1" x14ac:dyDescent="0.3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3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3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3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3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3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3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3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3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3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3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3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3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3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3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3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3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3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3">
      <c r="A93" s="2">
        <v>639</v>
      </c>
      <c r="B93" s="7" t="s">
        <v>20</v>
      </c>
      <c r="C93" s="70">
        <f t="shared" ref="C93:D93" si="30">SUM(C94,C101,C108,C115)</f>
        <v>80000</v>
      </c>
      <c r="D93" s="70">
        <f t="shared" si="30"/>
        <v>20000</v>
      </c>
      <c r="E93" s="70">
        <f>SUM(E94,E101,E108,E115)</f>
        <v>100000</v>
      </c>
      <c r="F93" s="139"/>
    </row>
    <row r="94" spans="1:6" s="6" customFormat="1" x14ac:dyDescent="0.3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3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3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3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3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3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3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3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3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3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3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3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3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3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6.4" x14ac:dyDescent="0.3">
      <c r="A108" s="8">
        <v>6393</v>
      </c>
      <c r="B108" s="9" t="s">
        <v>23</v>
      </c>
      <c r="C108" s="68">
        <f t="shared" ref="C108:D108" si="35">SUM(C109:C114)</f>
        <v>80000</v>
      </c>
      <c r="D108" s="68">
        <f t="shared" si="35"/>
        <v>20000</v>
      </c>
      <c r="E108" s="68">
        <f>SUM(E109:E114)</f>
        <v>100000</v>
      </c>
      <c r="F108" s="72"/>
    </row>
    <row r="109" spans="1:6" s="6" customFormat="1" x14ac:dyDescent="0.3">
      <c r="A109" s="8"/>
      <c r="B109" s="10">
        <v>3210</v>
      </c>
      <c r="C109" s="222">
        <v>80000</v>
      </c>
      <c r="D109" s="222">
        <v>20000</v>
      </c>
      <c r="E109" s="110">
        <f>C109+D109</f>
        <v>100000</v>
      </c>
      <c r="F109" s="137"/>
    </row>
    <row r="110" spans="1:6" s="6" customFormat="1" x14ac:dyDescent="0.3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3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3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3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3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6.4" x14ac:dyDescent="0.3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3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3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3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3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3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3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3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3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3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3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3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3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3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3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3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3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3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3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3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3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3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3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3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3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3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3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3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3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3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3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3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3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3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3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3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3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3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3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3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3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3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3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6.4" x14ac:dyDescent="0.3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3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3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3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3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3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3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3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3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3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3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3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3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3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3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3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3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3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3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3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3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3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3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3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3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3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3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3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3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3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3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3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3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3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3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3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3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3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3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3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3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3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3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3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3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3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3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3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3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3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3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6.4" x14ac:dyDescent="0.3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3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3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3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3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3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3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3">
      <c r="A216" s="2">
        <v>651</v>
      </c>
      <c r="B216" s="7" t="s">
        <v>41</v>
      </c>
      <c r="C216" s="70">
        <f t="shared" ref="C216:D216" si="68">SUM(C217)</f>
        <v>80000</v>
      </c>
      <c r="D216" s="70">
        <f t="shared" si="68"/>
        <v>20000</v>
      </c>
      <c r="E216" s="70">
        <f>SUM(E217)</f>
        <v>100000</v>
      </c>
      <c r="F216" s="139"/>
    </row>
    <row r="217" spans="1:6" s="6" customFormat="1" x14ac:dyDescent="0.3">
      <c r="A217" s="12">
        <v>6514</v>
      </c>
      <c r="B217" s="13" t="s">
        <v>42</v>
      </c>
      <c r="C217" s="68">
        <f t="shared" ref="C217:E217" si="69">SUM(C218:C223)</f>
        <v>80000</v>
      </c>
      <c r="D217" s="68">
        <f t="shared" si="69"/>
        <v>20000</v>
      </c>
      <c r="E217" s="68">
        <f t="shared" si="69"/>
        <v>100000</v>
      </c>
      <c r="F217" s="72"/>
    </row>
    <row r="218" spans="1:6" s="6" customFormat="1" x14ac:dyDescent="0.3">
      <c r="A218" s="8"/>
      <c r="B218" s="10">
        <v>3210</v>
      </c>
      <c r="C218" s="222">
        <v>80000</v>
      </c>
      <c r="D218" s="222">
        <v>20000</v>
      </c>
      <c r="E218" s="110">
        <f>C218+D218</f>
        <v>100000</v>
      </c>
      <c r="F218" s="137"/>
    </row>
    <row r="219" spans="1:6" s="6" customFormat="1" x14ac:dyDescent="0.3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3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3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3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3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3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0</v>
      </c>
      <c r="E224" s="70">
        <f>SUM(E225)</f>
        <v>0</v>
      </c>
      <c r="F224" s="139"/>
    </row>
    <row r="225" spans="1:6" s="6" customFormat="1" x14ac:dyDescent="0.3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0</v>
      </c>
      <c r="E225" s="68">
        <f t="shared" si="72"/>
        <v>0</v>
      </c>
      <c r="F225" s="72"/>
    </row>
    <row r="226" spans="1:6" s="6" customFormat="1" x14ac:dyDescent="0.3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3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3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3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3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3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3">
      <c r="A232" s="2">
        <v>661</v>
      </c>
      <c r="B232" s="7" t="s">
        <v>45</v>
      </c>
      <c r="C232" s="70">
        <f t="shared" ref="C232:D232" si="74">SUM(C233,C240)</f>
        <v>459000</v>
      </c>
      <c r="D232" s="70">
        <f t="shared" si="74"/>
        <v>77000</v>
      </c>
      <c r="E232" s="70">
        <f>SUM(E233,E240)</f>
        <v>536000</v>
      </c>
      <c r="F232" s="139"/>
    </row>
    <row r="233" spans="1:6" s="6" customFormat="1" x14ac:dyDescent="0.3">
      <c r="A233" s="8">
        <v>6614</v>
      </c>
      <c r="B233" s="9" t="s">
        <v>46</v>
      </c>
      <c r="C233" s="68">
        <f t="shared" ref="C233" si="75">SUM(C234:C239)</f>
        <v>359000</v>
      </c>
      <c r="D233" s="68">
        <f t="shared" ref="D233:E233" si="76">SUM(D234:D239)</f>
        <v>17000</v>
      </c>
      <c r="E233" s="68">
        <f t="shared" si="76"/>
        <v>376000</v>
      </c>
      <c r="F233" s="72"/>
    </row>
    <row r="234" spans="1:6" s="6" customFormat="1" x14ac:dyDescent="0.3">
      <c r="A234" s="8"/>
      <c r="B234" s="10">
        <v>3210</v>
      </c>
      <c r="C234" s="222">
        <v>359000</v>
      </c>
      <c r="D234" s="222">
        <v>17000</v>
      </c>
      <c r="E234" s="110">
        <f>C234+D234</f>
        <v>376000</v>
      </c>
      <c r="F234" s="137"/>
    </row>
    <row r="235" spans="1:6" s="6" customFormat="1" x14ac:dyDescent="0.3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3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3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3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3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3">
      <c r="A240" s="12">
        <v>6615</v>
      </c>
      <c r="B240" s="13" t="s">
        <v>47</v>
      </c>
      <c r="C240" s="68">
        <f t="shared" ref="C240:E240" si="78">SUM(C241:C246)</f>
        <v>100000</v>
      </c>
      <c r="D240" s="68">
        <f t="shared" si="78"/>
        <v>60000</v>
      </c>
      <c r="E240" s="68">
        <f t="shared" si="78"/>
        <v>160000</v>
      </c>
      <c r="F240" s="72"/>
    </row>
    <row r="241" spans="1:6" s="6" customFormat="1" x14ac:dyDescent="0.3">
      <c r="A241" s="8"/>
      <c r="B241" s="10">
        <v>3210</v>
      </c>
      <c r="C241" s="222">
        <v>100000</v>
      </c>
      <c r="D241" s="222">
        <v>60000</v>
      </c>
      <c r="E241" s="110">
        <f>C241+D241</f>
        <v>160000</v>
      </c>
      <c r="F241" s="137"/>
    </row>
    <row r="242" spans="1:6" s="6" customFormat="1" x14ac:dyDescent="0.3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3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3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3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3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3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0</v>
      </c>
      <c r="E247" s="70">
        <f>SUM(E248,E255)</f>
        <v>0</v>
      </c>
      <c r="F247" s="139"/>
    </row>
    <row r="248" spans="1:6" s="6" customFormat="1" x14ac:dyDescent="0.3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3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3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3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3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3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3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3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3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3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3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3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3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3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6.4" x14ac:dyDescent="0.3">
      <c r="A262" s="14">
        <v>671</v>
      </c>
      <c r="B262" s="15" t="s">
        <v>51</v>
      </c>
      <c r="C262" s="70">
        <f>SUM(C263,C271)</f>
        <v>962453</v>
      </c>
      <c r="D262" s="70">
        <f>SUM(D263,D271)</f>
        <v>25277</v>
      </c>
      <c r="E262" s="70">
        <f>SUM(E263,E271)</f>
        <v>987730</v>
      </c>
      <c r="F262" s="139"/>
    </row>
    <row r="263" spans="1:6" s="6" customFormat="1" x14ac:dyDescent="0.3">
      <c r="A263" s="16">
        <v>6711</v>
      </c>
      <c r="B263" s="17" t="s">
        <v>52</v>
      </c>
      <c r="C263" s="68">
        <f>SUM(C264:C270)</f>
        <v>950503</v>
      </c>
      <c r="D263" s="68">
        <f>SUM(D264:D270)</f>
        <v>25382</v>
      </c>
      <c r="E263" s="68">
        <f>SUM(E264:E270)</f>
        <v>975885</v>
      </c>
      <c r="F263" s="72"/>
    </row>
    <row r="264" spans="1:6" s="6" customFormat="1" x14ac:dyDescent="0.3">
      <c r="A264" s="8"/>
      <c r="B264" s="16">
        <v>11</v>
      </c>
      <c r="C264" s="222">
        <v>0</v>
      </c>
      <c r="D264" s="222">
        <v>9367</v>
      </c>
      <c r="E264" s="110">
        <f>C264+D264</f>
        <v>9367</v>
      </c>
      <c r="F264" s="137"/>
    </row>
    <row r="265" spans="1:6" s="6" customFormat="1" x14ac:dyDescent="0.3">
      <c r="A265" s="8"/>
      <c r="B265" s="18">
        <v>12</v>
      </c>
      <c r="C265" s="222">
        <v>923127</v>
      </c>
      <c r="D265" s="222">
        <v>16015</v>
      </c>
      <c r="E265" s="110">
        <f t="shared" ref="E265:E270" si="86">C265+D265</f>
        <v>939142</v>
      </c>
      <c r="F265" s="137"/>
    </row>
    <row r="266" spans="1:6" s="6" customFormat="1" x14ac:dyDescent="0.3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3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3">
      <c r="A268" s="8"/>
      <c r="B268" s="18">
        <v>526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ht="15.75" customHeight="1" x14ac:dyDescent="0.3">
      <c r="A269" s="8"/>
      <c r="B269" s="18">
        <v>527</v>
      </c>
      <c r="C269" s="222">
        <v>0</v>
      </c>
      <c r="D269" s="222">
        <v>0</v>
      </c>
      <c r="E269" s="110">
        <f t="shared" si="86"/>
        <v>0</v>
      </c>
      <c r="F269" s="137"/>
    </row>
    <row r="270" spans="1:6" s="6" customFormat="1" ht="16.5" customHeight="1" x14ac:dyDescent="0.3">
      <c r="A270" s="8"/>
      <c r="B270" s="18">
        <v>5212</v>
      </c>
      <c r="C270" s="222">
        <v>27376</v>
      </c>
      <c r="D270" s="222">
        <v>0</v>
      </c>
      <c r="E270" s="110">
        <f t="shared" si="86"/>
        <v>27376</v>
      </c>
      <c r="F270" s="137"/>
    </row>
    <row r="271" spans="1:6" s="6" customFormat="1" ht="26.4" x14ac:dyDescent="0.3">
      <c r="A271" s="16">
        <v>6712</v>
      </c>
      <c r="B271" s="17" t="s">
        <v>53</v>
      </c>
      <c r="C271" s="68">
        <f>SUM(C272:C278)</f>
        <v>11950</v>
      </c>
      <c r="D271" s="68">
        <f>SUM(D272:D278)</f>
        <v>-105</v>
      </c>
      <c r="E271" s="68">
        <f>SUM(E272:E278)</f>
        <v>11845</v>
      </c>
      <c r="F271" s="72"/>
    </row>
    <row r="272" spans="1:6" s="6" customFormat="1" x14ac:dyDescent="0.3">
      <c r="A272" s="8"/>
      <c r="B272" s="16">
        <v>11</v>
      </c>
      <c r="C272" s="222">
        <v>1950</v>
      </c>
      <c r="D272" s="222">
        <v>-105</v>
      </c>
      <c r="E272" s="110">
        <f>C272+D272</f>
        <v>1845</v>
      </c>
      <c r="F272" s="137"/>
    </row>
    <row r="273" spans="1:6" s="6" customFormat="1" x14ac:dyDescent="0.3">
      <c r="A273" s="8"/>
      <c r="B273" s="18">
        <v>12</v>
      </c>
      <c r="C273" s="222">
        <v>10000</v>
      </c>
      <c r="D273" s="222">
        <v>0</v>
      </c>
      <c r="E273" s="110">
        <f t="shared" ref="E273:E278" si="88">C273+D273</f>
        <v>10000</v>
      </c>
      <c r="F273" s="137"/>
    </row>
    <row r="274" spans="1:6" s="6" customFormat="1" x14ac:dyDescent="0.3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3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3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3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3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3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3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3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3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3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3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3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3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3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3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3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3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3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3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3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3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3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3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3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3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3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3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3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3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3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3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3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3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3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3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3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3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3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3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3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3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3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3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3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3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3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3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3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3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3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3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3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3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3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3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3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3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3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3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3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3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3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3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3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3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3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3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3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3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3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3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3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3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3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3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3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3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3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3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3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3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3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3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3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3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3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3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3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3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3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3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3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3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3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3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3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3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3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3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3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3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3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3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3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6.4" x14ac:dyDescent="0.3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6.4" x14ac:dyDescent="0.3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3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3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3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3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3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3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6.4" x14ac:dyDescent="0.3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3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3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3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3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3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3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3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6.4" x14ac:dyDescent="0.3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3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3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3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3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3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3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3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6.4" x14ac:dyDescent="0.3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3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3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3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3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3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3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3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3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3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3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3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3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3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3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3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3">
      <c r="A418" s="4">
        <v>9</v>
      </c>
      <c r="B418" s="5" t="s">
        <v>83</v>
      </c>
      <c r="C418" s="67">
        <f t="shared" ref="C418" si="139">SUM(C419)</f>
        <v>90000</v>
      </c>
      <c r="D418" s="67">
        <f t="shared" ref="D418:E418" si="140">SUM(D419)</f>
        <v>-4673</v>
      </c>
      <c r="E418" s="67">
        <f t="shared" si="140"/>
        <v>85327</v>
      </c>
      <c r="F418" s="136"/>
    </row>
    <row r="419" spans="1:6" s="6" customFormat="1" x14ac:dyDescent="0.3">
      <c r="A419" s="2">
        <v>922</v>
      </c>
      <c r="B419" s="7" t="s">
        <v>84</v>
      </c>
      <c r="C419" s="70">
        <f t="shared" ref="C419:D419" si="141">SUM(C420,C427)</f>
        <v>90000</v>
      </c>
      <c r="D419" s="70">
        <f t="shared" si="141"/>
        <v>-4673</v>
      </c>
      <c r="E419" s="70">
        <f>SUM(E420,E427)</f>
        <v>85327</v>
      </c>
      <c r="F419" s="139"/>
    </row>
    <row r="420" spans="1:6" s="6" customFormat="1" x14ac:dyDescent="0.3">
      <c r="A420" s="8">
        <v>9221</v>
      </c>
      <c r="B420" s="13" t="s">
        <v>85</v>
      </c>
      <c r="C420" s="68">
        <f t="shared" ref="C420" si="142">SUM(C421:C426)</f>
        <v>90000</v>
      </c>
      <c r="D420" s="68">
        <f t="shared" ref="D420:E420" si="143">SUM(D421:D426)</f>
        <v>-4673</v>
      </c>
      <c r="E420" s="68">
        <f t="shared" si="143"/>
        <v>85327</v>
      </c>
      <c r="F420" s="72"/>
    </row>
    <row r="421" spans="1:6" s="6" customFormat="1" x14ac:dyDescent="0.3">
      <c r="A421" s="8"/>
      <c r="B421" s="10">
        <v>3210</v>
      </c>
      <c r="C421" s="222">
        <v>90000</v>
      </c>
      <c r="D421" s="222">
        <v>-4673</v>
      </c>
      <c r="E421" s="110">
        <f>C421+D421</f>
        <v>85327</v>
      </c>
      <c r="F421" s="137"/>
    </row>
    <row r="422" spans="1:6" s="6" customFormat="1" x14ac:dyDescent="0.3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3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3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3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3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3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3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3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3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3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3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3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3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17677453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1454604</v>
      </c>
      <c r="E434" s="71">
        <f t="shared" si="147"/>
        <v>19132057</v>
      </c>
      <c r="F434" s="144"/>
    </row>
    <row r="435" spans="1:6" s="6" customFormat="1" x14ac:dyDescent="0.3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3">
      <c r="A436" s="22"/>
      <c r="B436" s="23"/>
      <c r="C436" s="72"/>
      <c r="D436" s="72"/>
      <c r="E436" s="72"/>
      <c r="F436" s="72"/>
    </row>
    <row r="437" spans="1:6" s="6" customFormat="1" x14ac:dyDescent="0.3">
      <c r="A437" s="82"/>
      <c r="B437" s="83" t="s">
        <v>89</v>
      </c>
      <c r="C437" s="73">
        <f>C3</f>
        <v>17587453</v>
      </c>
      <c r="D437" s="73">
        <f>D3</f>
        <v>1459277</v>
      </c>
      <c r="E437" s="73">
        <f>E3</f>
        <v>19046730</v>
      </c>
      <c r="F437" s="136"/>
    </row>
    <row r="438" spans="1:6" s="6" customFormat="1" x14ac:dyDescent="0.3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3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3">
      <c r="A440" s="82"/>
      <c r="B440" s="83" t="s">
        <v>92</v>
      </c>
      <c r="C440" s="73">
        <f>C418</f>
        <v>90000</v>
      </c>
      <c r="D440" s="73">
        <f>D418</f>
        <v>-4673</v>
      </c>
      <c r="E440" s="73">
        <f>E418</f>
        <v>85327</v>
      </c>
      <c r="F440" s="136"/>
    </row>
    <row r="441" spans="1:6" s="25" customFormat="1" ht="13.2" x14ac:dyDescent="0.25">
      <c r="A441" s="82"/>
      <c r="B441" s="84" t="s">
        <v>93</v>
      </c>
      <c r="C441" s="74">
        <f t="shared" ref="C441:E441" si="148">SUM(C437:C440)</f>
        <v>17677453</v>
      </c>
      <c r="D441" s="74">
        <f t="shared" si="148"/>
        <v>1454604</v>
      </c>
      <c r="E441" s="74">
        <f t="shared" si="148"/>
        <v>19132057</v>
      </c>
      <c r="F441" s="144"/>
    </row>
    <row r="442" spans="1:6" x14ac:dyDescent="0.3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3">
      <c r="A443" s="82"/>
      <c r="B443" s="85"/>
      <c r="C443" s="72"/>
      <c r="D443" s="72"/>
      <c r="E443" s="72"/>
      <c r="F443" s="72"/>
    </row>
    <row r="444" spans="1:6" ht="20.399999999999999" x14ac:dyDescent="0.3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3">
      <c r="A445" s="88">
        <v>11</v>
      </c>
      <c r="B445" s="89">
        <v>11</v>
      </c>
      <c r="C445" s="76">
        <f t="shared" ref="C445:E457" si="149">SUMIF($B$5:$B$434,$B445,C$5:C$434)</f>
        <v>1950</v>
      </c>
      <c r="D445" s="76">
        <f t="shared" si="149"/>
        <v>9262</v>
      </c>
      <c r="E445" s="76">
        <f t="shared" si="149"/>
        <v>11212</v>
      </c>
      <c r="F445" s="141"/>
    </row>
    <row r="446" spans="1:6" x14ac:dyDescent="0.3">
      <c r="A446" s="90">
        <v>12</v>
      </c>
      <c r="B446" s="91">
        <v>12</v>
      </c>
      <c r="C446" s="76">
        <f t="shared" si="149"/>
        <v>933127</v>
      </c>
      <c r="D446" s="76">
        <f t="shared" si="149"/>
        <v>16015</v>
      </c>
      <c r="E446" s="76">
        <f t="shared" si="149"/>
        <v>949142</v>
      </c>
      <c r="F446" s="141"/>
    </row>
    <row r="447" spans="1:6" x14ac:dyDescent="0.3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3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3">
      <c r="A449" s="90">
        <v>52</v>
      </c>
      <c r="B449" s="92">
        <v>526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3">
      <c r="A450" s="90">
        <v>52</v>
      </c>
      <c r="B450" s="92">
        <v>527</v>
      </c>
      <c r="C450" s="76">
        <f t="shared" si="149"/>
        <v>0</v>
      </c>
      <c r="D450" s="76">
        <f t="shared" si="149"/>
        <v>0</v>
      </c>
      <c r="E450" s="76">
        <f t="shared" si="149"/>
        <v>0</v>
      </c>
      <c r="F450" s="141"/>
    </row>
    <row r="451" spans="1:6" x14ac:dyDescent="0.3">
      <c r="A451" s="90">
        <v>52</v>
      </c>
      <c r="B451" s="92">
        <v>5212</v>
      </c>
      <c r="C451" s="76">
        <f t="shared" si="149"/>
        <v>27376</v>
      </c>
      <c r="D451" s="76">
        <f t="shared" si="149"/>
        <v>0</v>
      </c>
      <c r="E451" s="76">
        <f t="shared" si="149"/>
        <v>27376</v>
      </c>
      <c r="F451" s="141"/>
    </row>
    <row r="452" spans="1:6" x14ac:dyDescent="0.3">
      <c r="A452" s="90">
        <v>32</v>
      </c>
      <c r="B452" s="93">
        <v>3210</v>
      </c>
      <c r="C452" s="76">
        <f t="shared" si="149"/>
        <v>934000</v>
      </c>
      <c r="D452" s="76">
        <f t="shared" si="149"/>
        <v>112327</v>
      </c>
      <c r="E452" s="76">
        <f t="shared" si="149"/>
        <v>1046327</v>
      </c>
      <c r="F452" s="141"/>
    </row>
    <row r="453" spans="1:6" x14ac:dyDescent="0.3">
      <c r="A453" s="90">
        <v>49</v>
      </c>
      <c r="B453" s="93">
        <v>4910</v>
      </c>
      <c r="C453" s="76">
        <f t="shared" si="149"/>
        <v>0</v>
      </c>
      <c r="D453" s="76">
        <f t="shared" si="149"/>
        <v>0</v>
      </c>
      <c r="E453" s="76">
        <f t="shared" si="149"/>
        <v>0</v>
      </c>
      <c r="F453" s="141"/>
    </row>
    <row r="454" spans="1:6" x14ac:dyDescent="0.3">
      <c r="A454" s="90">
        <v>54</v>
      </c>
      <c r="B454" s="93">
        <v>5410</v>
      </c>
      <c r="C454" s="76">
        <f t="shared" si="149"/>
        <v>15781000</v>
      </c>
      <c r="D454" s="76">
        <f t="shared" si="149"/>
        <v>1317000</v>
      </c>
      <c r="E454" s="76">
        <f t="shared" si="149"/>
        <v>17098000</v>
      </c>
      <c r="F454" s="141"/>
    </row>
    <row r="455" spans="1:6" ht="13.5" customHeight="1" x14ac:dyDescent="0.3">
      <c r="A455" s="90">
        <v>62</v>
      </c>
      <c r="B455" s="93">
        <v>6210</v>
      </c>
      <c r="C455" s="76">
        <f t="shared" si="149"/>
        <v>0</v>
      </c>
      <c r="D455" s="76">
        <f t="shared" si="149"/>
        <v>0</v>
      </c>
      <c r="E455" s="76">
        <f t="shared" si="149"/>
        <v>0</v>
      </c>
      <c r="F455" s="141"/>
    </row>
    <row r="456" spans="1:6" x14ac:dyDescent="0.3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3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3">
      <c r="A458" s="94"/>
      <c r="B458" s="95" t="s">
        <v>93</v>
      </c>
      <c r="C458" s="77">
        <f>SUM(C445:C457)</f>
        <v>17677453</v>
      </c>
      <c r="D458" s="77">
        <f>SUM(D445:D457)</f>
        <v>1454604</v>
      </c>
      <c r="E458" s="77">
        <f>SUM(E445:E457)</f>
        <v>19132057</v>
      </c>
      <c r="F458" s="142"/>
    </row>
    <row r="459" spans="1:6" x14ac:dyDescent="0.3">
      <c r="A459" s="82"/>
      <c r="B459" s="96"/>
      <c r="C459" s="76"/>
      <c r="D459" s="76"/>
      <c r="E459" s="76"/>
      <c r="F459" s="141"/>
    </row>
    <row r="460" spans="1:6" ht="20.399999999999999" x14ac:dyDescent="0.3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3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3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3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3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3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3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3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3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3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3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3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3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3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3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3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5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8"/>
  <sheetViews>
    <sheetView tabSelected="1" zoomScaleNormal="100" workbookViewId="0">
      <pane xSplit="10" ySplit="2" topLeftCell="K1050" activePane="bottomRight" state="frozen"/>
      <selection activeCell="J13" sqref="J13"/>
      <selection pane="topRight" activeCell="J13" sqref="J13"/>
      <selection pane="bottomLeft" activeCell="J13" sqref="J13"/>
      <selection pane="bottomRight" activeCell="L1069" sqref="L1069"/>
    </sheetView>
  </sheetViews>
  <sheetFormatPr defaultRowHeight="14.4" x14ac:dyDescent="0.3"/>
  <cols>
    <col min="1" max="1" width="6.33203125" style="27" hidden="1" customWidth="1"/>
    <col min="2" max="2" width="3" style="28" hidden="1" customWidth="1"/>
    <col min="3" max="3" width="4.109375" style="37" hidden="1" customWidth="1"/>
    <col min="4" max="4" width="4.88671875" style="37" hidden="1" customWidth="1"/>
    <col min="5" max="5" width="4.109375" style="135" customWidth="1"/>
    <col min="6" max="6" width="4.6640625" style="123" customWidth="1"/>
    <col min="7" max="7" width="13.109375" style="124" customWidth="1"/>
    <col min="8" max="8" width="5.5546875" style="121" hidden="1" customWidth="1"/>
    <col min="9" max="9" width="5.6640625" style="121" customWidth="1"/>
    <col min="10" max="10" width="29.88671875" style="98" customWidth="1"/>
    <col min="11" max="11" width="13.5546875" style="103" customWidth="1"/>
    <col min="12" max="12" width="13" style="103" customWidth="1"/>
    <col min="13" max="13" width="14.33203125" style="103" customWidth="1"/>
    <col min="14" max="14" width="10" style="38" customWidth="1"/>
  </cols>
  <sheetData>
    <row r="1" spans="1:14" x14ac:dyDescent="0.3">
      <c r="C1" s="29"/>
      <c r="D1" s="29"/>
      <c r="E1" s="237" t="s">
        <v>267</v>
      </c>
      <c r="F1" s="237"/>
      <c r="G1" s="237"/>
      <c r="H1" s="237"/>
      <c r="I1" s="237"/>
      <c r="J1" s="237"/>
      <c r="K1" s="99"/>
      <c r="L1" s="99"/>
      <c r="M1" s="99"/>
      <c r="N1" s="223"/>
    </row>
    <row r="2" spans="1:14" ht="79.2" x14ac:dyDescent="0.3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3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3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6.4" x14ac:dyDescent="0.3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17677453</v>
      </c>
      <c r="L5" s="155">
        <f>SUM(L19,L104,L202,L1052)</f>
        <v>1454604</v>
      </c>
      <c r="M5" s="155">
        <f>SUM(M19,M104,M202,M1052)</f>
        <v>19132057</v>
      </c>
    </row>
    <row r="6" spans="1:14" ht="26.4" x14ac:dyDescent="0.3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1950</v>
      </c>
      <c r="L6" s="155">
        <f t="shared" si="4"/>
        <v>9262</v>
      </c>
      <c r="M6" s="155">
        <f t="shared" si="4"/>
        <v>11212</v>
      </c>
    </row>
    <row r="7" spans="1:14" ht="26.4" x14ac:dyDescent="0.3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933127</v>
      </c>
      <c r="L7" s="155">
        <f t="shared" si="4"/>
        <v>16015</v>
      </c>
      <c r="M7" s="155">
        <f t="shared" si="4"/>
        <v>949142</v>
      </c>
    </row>
    <row r="8" spans="1:14" ht="39.6" x14ac:dyDescent="0.3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6.4" x14ac:dyDescent="0.3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934000</v>
      </c>
      <c r="L9" s="155">
        <f t="shared" si="4"/>
        <v>112327</v>
      </c>
      <c r="M9" s="155">
        <f t="shared" si="4"/>
        <v>1046327</v>
      </c>
    </row>
    <row r="10" spans="1:14" ht="26.4" x14ac:dyDescent="0.3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6.4" x14ac:dyDescent="0.3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6.4" x14ac:dyDescent="0.3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27376</v>
      </c>
      <c r="L12" s="155">
        <f t="shared" si="4"/>
        <v>0</v>
      </c>
      <c r="M12" s="155">
        <f t="shared" si="4"/>
        <v>27376</v>
      </c>
    </row>
    <row r="13" spans="1:14" x14ac:dyDescent="0.3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15781000</v>
      </c>
      <c r="L13" s="155">
        <f t="shared" si="4"/>
        <v>1317000</v>
      </c>
      <c r="M13" s="155">
        <f t="shared" si="4"/>
        <v>17098000</v>
      </c>
    </row>
    <row r="14" spans="1:14" ht="26.4" x14ac:dyDescent="0.3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6.4" x14ac:dyDescent="0.3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0</v>
      </c>
      <c r="M15" s="155">
        <f t="shared" si="4"/>
        <v>0</v>
      </c>
    </row>
    <row r="16" spans="1:14" ht="52.8" x14ac:dyDescent="0.3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9.6" x14ac:dyDescent="0.3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6.4" x14ac:dyDescent="0.3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9.6" hidden="1" x14ac:dyDescent="0.3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0</v>
      </c>
      <c r="L19" s="161">
        <f>SUM(L20,L33,L41,L83)</f>
        <v>0</v>
      </c>
      <c r="M19" s="161">
        <f>SUM(M20,M33,M41,M83)</f>
        <v>0</v>
      </c>
    </row>
    <row r="20" spans="1:14" ht="39.6" hidden="1" x14ac:dyDescent="0.3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0</v>
      </c>
      <c r="L20" s="166">
        <f>SUM(L22)</f>
        <v>0</v>
      </c>
      <c r="M20" s="166">
        <f>SUM(M22)</f>
        <v>0</v>
      </c>
    </row>
    <row r="21" spans="1:14" ht="26.4" hidden="1" x14ac:dyDescent="0.3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0</v>
      </c>
      <c r="L21" s="171">
        <f>SUMIF($F22:$F32,$G21,L22:L32)</f>
        <v>0</v>
      </c>
      <c r="M21" s="171">
        <f>SUMIF($F22:$F32,$G21,M22:M32)</f>
        <v>0</v>
      </c>
      <c r="N21" s="172"/>
    </row>
    <row r="22" spans="1:14" ht="26.4" hidden="1" x14ac:dyDescent="0.3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0</v>
      </c>
      <c r="L22" s="176">
        <f t="shared" si="10"/>
        <v>0</v>
      </c>
      <c r="M22" s="176">
        <f t="shared" si="10"/>
        <v>0</v>
      </c>
      <c r="N22" s="177"/>
    </row>
    <row r="23" spans="1:14" ht="26.4" hidden="1" x14ac:dyDescent="0.3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0</v>
      </c>
      <c r="L23" s="176">
        <f t="shared" si="11"/>
        <v>0</v>
      </c>
      <c r="M23" s="176">
        <f t="shared" si="11"/>
        <v>0</v>
      </c>
      <c r="N23" s="178"/>
    </row>
    <row r="24" spans="1:14" hidden="1" x14ac:dyDescent="0.3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hidden="1" x14ac:dyDescent="0.3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hidden="1" x14ac:dyDescent="0.3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0</v>
      </c>
      <c r="L26" s="176">
        <f>SUM(L27:L31)</f>
        <v>0</v>
      </c>
      <c r="M26" s="176">
        <f>SUM(M27:M31)</f>
        <v>0</v>
      </c>
      <c r="N26" s="172"/>
    </row>
    <row r="27" spans="1:14" hidden="1" x14ac:dyDescent="0.3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0</v>
      </c>
      <c r="L27" s="196">
        <v>0</v>
      </c>
      <c r="M27" s="180">
        <f>K27+L27</f>
        <v>0</v>
      </c>
      <c r="N27" s="38">
        <v>121</v>
      </c>
    </row>
    <row r="28" spans="1:14" hidden="1" x14ac:dyDescent="0.3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hidden="1" x14ac:dyDescent="0.3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hidden="1" x14ac:dyDescent="0.3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6.4" hidden="1" x14ac:dyDescent="0.3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0</v>
      </c>
      <c r="L31" s="196">
        <v>0</v>
      </c>
      <c r="M31" s="180">
        <f>K31+L31</f>
        <v>0</v>
      </c>
      <c r="N31" s="38">
        <v>121</v>
      </c>
    </row>
    <row r="32" spans="1:14" hidden="1" x14ac:dyDescent="0.3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9.6" hidden="1" x14ac:dyDescent="0.3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0</v>
      </c>
      <c r="L33" s="182">
        <f>SUM(L35)</f>
        <v>0</v>
      </c>
      <c r="M33" s="182">
        <f>SUM(M35)</f>
        <v>0</v>
      </c>
      <c r="N33" s="172"/>
    </row>
    <row r="34" spans="1:14" ht="26.4" hidden="1" x14ac:dyDescent="0.3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0</v>
      </c>
      <c r="L34" s="171">
        <f t="shared" si="12"/>
        <v>0</v>
      </c>
      <c r="M34" s="171">
        <f>SUMIF($F35:$F40,$G34,M35:M40)</f>
        <v>0</v>
      </c>
      <c r="N34" s="172"/>
    </row>
    <row r="35" spans="1:14" hidden="1" x14ac:dyDescent="0.3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0</v>
      </c>
      <c r="L35" s="176">
        <f t="shared" si="13"/>
        <v>0</v>
      </c>
      <c r="M35" s="176">
        <f t="shared" si="13"/>
        <v>0</v>
      </c>
    </row>
    <row r="36" spans="1:14" hidden="1" x14ac:dyDescent="0.3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0</v>
      </c>
      <c r="L36" s="176">
        <f>SUM(L37)</f>
        <v>0</v>
      </c>
      <c r="M36" s="176">
        <f>SUM(M37)</f>
        <v>0</v>
      </c>
    </row>
    <row r="37" spans="1:14" hidden="1" x14ac:dyDescent="0.3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0</v>
      </c>
      <c r="L37" s="176">
        <f t="shared" ref="L37:M37" si="15">SUM(L38:L39)</f>
        <v>0</v>
      </c>
      <c r="M37" s="176">
        <f t="shared" si="15"/>
        <v>0</v>
      </c>
      <c r="N37" s="172"/>
    </row>
    <row r="38" spans="1:14" ht="26.4" hidden="1" x14ac:dyDescent="0.3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0</v>
      </c>
      <c r="L38" s="196">
        <v>0</v>
      </c>
      <c r="M38" s="180">
        <f>K38+L38</f>
        <v>0</v>
      </c>
      <c r="N38" s="38">
        <v>121</v>
      </c>
    </row>
    <row r="39" spans="1:14" hidden="1" x14ac:dyDescent="0.3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hidden="1" x14ac:dyDescent="0.3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9.6" hidden="1" x14ac:dyDescent="0.3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0</v>
      </c>
      <c r="L41" s="166">
        <f>SUM(L43)</f>
        <v>0</v>
      </c>
      <c r="M41" s="166">
        <f>SUM(M43)</f>
        <v>0</v>
      </c>
      <c r="N41" s="183"/>
    </row>
    <row r="42" spans="1:14" ht="26.4" hidden="1" x14ac:dyDescent="0.3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0</v>
      </c>
      <c r="L42" s="171">
        <f t="shared" si="16"/>
        <v>0</v>
      </c>
      <c r="M42" s="171">
        <f>SUMIF($F43:$F82,$G42,M43:M82)</f>
        <v>0</v>
      </c>
      <c r="N42" s="172"/>
    </row>
    <row r="43" spans="1:14" hidden="1" x14ac:dyDescent="0.3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0</v>
      </c>
      <c r="L43" s="176">
        <f t="shared" si="17"/>
        <v>0</v>
      </c>
      <c r="M43" s="176">
        <f t="shared" si="17"/>
        <v>0</v>
      </c>
      <c r="N43" s="172"/>
    </row>
    <row r="44" spans="1:14" hidden="1" x14ac:dyDescent="0.3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0</v>
      </c>
      <c r="L44" s="176">
        <f>SUM(L45,L49,L55,L67,L65)</f>
        <v>0</v>
      </c>
      <c r="M44" s="176">
        <f>SUM(M45,M49,M55,M67,M65)</f>
        <v>0</v>
      </c>
    </row>
    <row r="45" spans="1:14" hidden="1" x14ac:dyDescent="0.3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0</v>
      </c>
      <c r="L45" s="176">
        <f>SUM(L46:L48)</f>
        <v>0</v>
      </c>
      <c r="M45" s="176">
        <f>SUM(M46:M48)</f>
        <v>0</v>
      </c>
      <c r="N45" s="172"/>
    </row>
    <row r="46" spans="1:14" hidden="1" x14ac:dyDescent="0.3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0</v>
      </c>
      <c r="L46" s="196">
        <v>0</v>
      </c>
      <c r="M46" s="180">
        <f>K46+L46</f>
        <v>0</v>
      </c>
      <c r="N46" s="38">
        <v>121</v>
      </c>
    </row>
    <row r="47" spans="1:14" hidden="1" x14ac:dyDescent="0.3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0</v>
      </c>
      <c r="L47" s="196">
        <v>0</v>
      </c>
      <c r="M47" s="180">
        <f>K47+L47</f>
        <v>0</v>
      </c>
      <c r="N47" s="38">
        <v>121</v>
      </c>
    </row>
    <row r="48" spans="1:14" hidden="1" x14ac:dyDescent="0.3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0</v>
      </c>
      <c r="L48" s="196">
        <v>0</v>
      </c>
      <c r="M48" s="180">
        <f>K48+L48</f>
        <v>0</v>
      </c>
      <c r="N48" s="38">
        <v>121</v>
      </c>
    </row>
    <row r="49" spans="1:14" hidden="1" x14ac:dyDescent="0.3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0</v>
      </c>
      <c r="L49" s="176">
        <f>SUM(L50:L54)</f>
        <v>0</v>
      </c>
      <c r="M49" s="176">
        <f>SUM(M50:M54)</f>
        <v>0</v>
      </c>
    </row>
    <row r="50" spans="1:14" ht="26.4" hidden="1" x14ac:dyDescent="0.3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0</v>
      </c>
      <c r="L50" s="196">
        <v>0</v>
      </c>
      <c r="M50" s="180">
        <f>K50+L50</f>
        <v>0</v>
      </c>
      <c r="N50" s="38">
        <v>121</v>
      </c>
    </row>
    <row r="51" spans="1:14" hidden="1" x14ac:dyDescent="0.3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0</v>
      </c>
      <c r="L51" s="196">
        <v>0</v>
      </c>
      <c r="M51" s="180">
        <f>K51+L51</f>
        <v>0</v>
      </c>
      <c r="N51" s="38">
        <v>121</v>
      </c>
    </row>
    <row r="52" spans="1:14" ht="26.4" hidden="1" x14ac:dyDescent="0.3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0</v>
      </c>
      <c r="L52" s="196">
        <v>0</v>
      </c>
      <c r="M52" s="180">
        <f>K52+L52</f>
        <v>0</v>
      </c>
      <c r="N52" s="38">
        <v>121</v>
      </c>
    </row>
    <row r="53" spans="1:14" hidden="1" x14ac:dyDescent="0.3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0</v>
      </c>
      <c r="L53" s="196">
        <v>0</v>
      </c>
      <c r="M53" s="180">
        <f>K53+L53</f>
        <v>0</v>
      </c>
      <c r="N53" s="38">
        <v>121</v>
      </c>
    </row>
    <row r="54" spans="1:14" ht="26.4" hidden="1" x14ac:dyDescent="0.3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0</v>
      </c>
      <c r="L54" s="196">
        <v>0</v>
      </c>
      <c r="M54" s="180">
        <f>K54+L54</f>
        <v>0</v>
      </c>
      <c r="N54" s="38">
        <v>121</v>
      </c>
    </row>
    <row r="55" spans="1:14" hidden="1" x14ac:dyDescent="0.3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0</v>
      </c>
      <c r="L55" s="176">
        <f>SUM(L56:L64)</f>
        <v>0</v>
      </c>
      <c r="M55" s="176">
        <f>SUM(M56:M64)</f>
        <v>0</v>
      </c>
      <c r="N55" s="172"/>
    </row>
    <row r="56" spans="1:14" hidden="1" x14ac:dyDescent="0.3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0</v>
      </c>
      <c r="L56" s="196">
        <v>0</v>
      </c>
      <c r="M56" s="180">
        <f t="shared" ref="M56:M64" si="18">K56+L56</f>
        <v>0</v>
      </c>
      <c r="N56" s="38">
        <v>121</v>
      </c>
    </row>
    <row r="57" spans="1:14" ht="26.4" hidden="1" x14ac:dyDescent="0.3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hidden="1" x14ac:dyDescent="0.3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hidden="1" x14ac:dyDescent="0.3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0</v>
      </c>
      <c r="L59" s="196">
        <v>0</v>
      </c>
      <c r="M59" s="180">
        <f t="shared" si="18"/>
        <v>0</v>
      </c>
      <c r="N59" s="38">
        <v>121</v>
      </c>
    </row>
    <row r="60" spans="1:14" hidden="1" x14ac:dyDescent="0.3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0</v>
      </c>
      <c r="L60" s="196">
        <v>0</v>
      </c>
      <c r="M60" s="180">
        <f t="shared" si="18"/>
        <v>0</v>
      </c>
      <c r="N60" s="38">
        <v>121</v>
      </c>
    </row>
    <row r="61" spans="1:14" hidden="1" x14ac:dyDescent="0.3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0</v>
      </c>
      <c r="L61" s="196">
        <v>0</v>
      </c>
      <c r="M61" s="180">
        <f t="shared" si="18"/>
        <v>0</v>
      </c>
      <c r="N61" s="38">
        <v>121</v>
      </c>
    </row>
    <row r="62" spans="1:14" hidden="1" x14ac:dyDescent="0.3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0</v>
      </c>
      <c r="L62" s="196">
        <v>0</v>
      </c>
      <c r="M62" s="180">
        <f t="shared" si="18"/>
        <v>0</v>
      </c>
      <c r="N62" s="38">
        <v>121</v>
      </c>
    </row>
    <row r="63" spans="1:14" hidden="1" x14ac:dyDescent="0.3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0</v>
      </c>
      <c r="L63" s="196">
        <v>0</v>
      </c>
      <c r="M63" s="180">
        <f t="shared" si="18"/>
        <v>0</v>
      </c>
      <c r="N63" s="38">
        <v>121</v>
      </c>
    </row>
    <row r="64" spans="1:14" hidden="1" x14ac:dyDescent="0.3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6.4" hidden="1" x14ac:dyDescent="0.3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6.4" hidden="1" x14ac:dyDescent="0.3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6.4" hidden="1" x14ac:dyDescent="0.3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0</v>
      </c>
      <c r="L67" s="176">
        <f>SUM(L68:L72)</f>
        <v>0</v>
      </c>
      <c r="M67" s="176">
        <f>SUM(M68:M72)</f>
        <v>0</v>
      </c>
    </row>
    <row r="68" spans="1:14" hidden="1" x14ac:dyDescent="0.3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hidden="1" x14ac:dyDescent="0.3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0</v>
      </c>
      <c r="L69" s="196">
        <v>0</v>
      </c>
      <c r="M69" s="180">
        <f>K69+L69</f>
        <v>0</v>
      </c>
      <c r="N69" s="38">
        <v>121</v>
      </c>
    </row>
    <row r="70" spans="1:14" hidden="1" x14ac:dyDescent="0.3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0</v>
      </c>
      <c r="L70" s="196">
        <v>0</v>
      </c>
      <c r="M70" s="180">
        <f>K70+L70</f>
        <v>0</v>
      </c>
      <c r="N70" s="38">
        <v>121</v>
      </c>
    </row>
    <row r="71" spans="1:14" hidden="1" x14ac:dyDescent="0.3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0</v>
      </c>
      <c r="L71" s="196">
        <v>0</v>
      </c>
      <c r="M71" s="180">
        <f>K71+L71</f>
        <v>0</v>
      </c>
      <c r="N71" s="38">
        <v>121</v>
      </c>
    </row>
    <row r="72" spans="1:14" ht="26.4" hidden="1" x14ac:dyDescent="0.3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0</v>
      </c>
      <c r="L72" s="196">
        <v>0</v>
      </c>
      <c r="M72" s="180">
        <f>K72+L72</f>
        <v>0</v>
      </c>
      <c r="N72" s="38">
        <v>121</v>
      </c>
    </row>
    <row r="73" spans="1:14" hidden="1" x14ac:dyDescent="0.3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hidden="1" x14ac:dyDescent="0.3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6.4" hidden="1" x14ac:dyDescent="0.3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6.4" hidden="1" x14ac:dyDescent="0.3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hidden="1" x14ac:dyDescent="0.3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6.4" hidden="1" x14ac:dyDescent="0.3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6.4" hidden="1" x14ac:dyDescent="0.3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0</v>
      </c>
      <c r="L79" s="176">
        <f>SUM(L80)</f>
        <v>0</v>
      </c>
      <c r="M79" s="176">
        <f>SUM(M80)</f>
        <v>0</v>
      </c>
      <c r="N79" s="172"/>
    </row>
    <row r="80" spans="1:14" ht="26.4" hidden="1" x14ac:dyDescent="0.3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0</v>
      </c>
      <c r="L80" s="176">
        <f t="shared" si="23"/>
        <v>0</v>
      </c>
      <c r="M80" s="176">
        <f t="shared" si="23"/>
        <v>0</v>
      </c>
      <c r="N80" s="172"/>
    </row>
    <row r="81" spans="1:14" ht="26.4" hidden="1" x14ac:dyDescent="0.3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0</v>
      </c>
      <c r="L81" s="196">
        <v>0</v>
      </c>
      <c r="M81" s="180">
        <f>K81+L81</f>
        <v>0</v>
      </c>
      <c r="N81" s="38">
        <v>121</v>
      </c>
    </row>
    <row r="82" spans="1:14" hidden="1" x14ac:dyDescent="0.3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9.6" hidden="1" x14ac:dyDescent="0.3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0</v>
      </c>
      <c r="L83" s="166">
        <f>SUM(L86)</f>
        <v>0</v>
      </c>
      <c r="M83" s="166">
        <f>SUM(M86)</f>
        <v>0</v>
      </c>
      <c r="N83" s="183"/>
    </row>
    <row r="84" spans="1:14" ht="26.4" hidden="1" x14ac:dyDescent="0.3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0</v>
      </c>
      <c r="L84" s="171">
        <f t="shared" si="24"/>
        <v>0</v>
      </c>
      <c r="M84" s="171">
        <f>SUMIF($F86:$F103,$G84,M86:M103)</f>
        <v>0</v>
      </c>
      <c r="N84" s="172"/>
    </row>
    <row r="85" spans="1:14" ht="39.6" hidden="1" x14ac:dyDescent="0.3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hidden="1" x14ac:dyDescent="0.3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0</v>
      </c>
      <c r="L86" s="176">
        <f t="shared" si="30"/>
        <v>0</v>
      </c>
      <c r="M86" s="176">
        <f t="shared" si="30"/>
        <v>0</v>
      </c>
      <c r="N86" s="172"/>
    </row>
    <row r="87" spans="1:14" hidden="1" x14ac:dyDescent="0.3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0</v>
      </c>
      <c r="L87" s="176">
        <f>SUM(L88,L93,L101)</f>
        <v>0</v>
      </c>
      <c r="M87" s="176">
        <f>SUM(M88,M93,M101)</f>
        <v>0</v>
      </c>
    </row>
    <row r="88" spans="1:14" hidden="1" x14ac:dyDescent="0.3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0</v>
      </c>
      <c r="L88" s="176">
        <f>SUM(L89:L92)</f>
        <v>0</v>
      </c>
      <c r="M88" s="176">
        <f>SUM(M89:M92)</f>
        <v>0</v>
      </c>
    </row>
    <row r="89" spans="1:14" ht="26.4" hidden="1" x14ac:dyDescent="0.3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0</v>
      </c>
      <c r="L89" s="196">
        <v>0</v>
      </c>
      <c r="M89" s="180">
        <f>K89+L89</f>
        <v>0</v>
      </c>
      <c r="N89" s="38">
        <v>121</v>
      </c>
    </row>
    <row r="90" spans="1:14" hidden="1" x14ac:dyDescent="0.3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0</v>
      </c>
      <c r="L90" s="196">
        <v>0</v>
      </c>
      <c r="M90" s="180">
        <f>K90+L90</f>
        <v>0</v>
      </c>
      <c r="N90" s="38">
        <v>121</v>
      </c>
    </row>
    <row r="91" spans="1:14" hidden="1" x14ac:dyDescent="0.3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hidden="1" x14ac:dyDescent="0.3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hidden="1" x14ac:dyDescent="0.3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0</v>
      </c>
      <c r="L93" s="176">
        <f>SUM(L94:L100)</f>
        <v>0</v>
      </c>
      <c r="M93" s="176">
        <f>SUM(M94:M100)</f>
        <v>0</v>
      </c>
      <c r="N93" s="172"/>
    </row>
    <row r="94" spans="1:14" hidden="1" x14ac:dyDescent="0.3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6.4" hidden="1" x14ac:dyDescent="0.3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0</v>
      </c>
      <c r="L95" s="196">
        <v>0</v>
      </c>
      <c r="M95" s="180">
        <f t="shared" si="36"/>
        <v>0</v>
      </c>
      <c r="N95" s="38">
        <v>121</v>
      </c>
    </row>
    <row r="96" spans="1:14" hidden="1" x14ac:dyDescent="0.3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0</v>
      </c>
      <c r="L96" s="196">
        <v>0</v>
      </c>
      <c r="M96" s="180">
        <f t="shared" si="36"/>
        <v>0</v>
      </c>
      <c r="N96" s="38">
        <v>121</v>
      </c>
    </row>
    <row r="97" spans="1:14" hidden="1" x14ac:dyDescent="0.3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hidden="1" x14ac:dyDescent="0.3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0</v>
      </c>
      <c r="L98" s="196">
        <v>0</v>
      </c>
      <c r="M98" s="180">
        <f t="shared" si="36"/>
        <v>0</v>
      </c>
      <c r="N98" s="38">
        <v>121</v>
      </c>
    </row>
    <row r="99" spans="1:14" hidden="1" x14ac:dyDescent="0.3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hidden="1" x14ac:dyDescent="0.3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6.4" hidden="1" x14ac:dyDescent="0.3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hidden="1" x14ac:dyDescent="0.3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3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9.6" x14ac:dyDescent="0.3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933127</v>
      </c>
      <c r="L104" s="188">
        <f>SUM(L105,L118,L126,L168,L189)</f>
        <v>16015</v>
      </c>
      <c r="M104" s="188">
        <f>SUM(M105,M118,M126,M168,M189)</f>
        <v>949142</v>
      </c>
      <c r="N104" s="172"/>
    </row>
    <row r="105" spans="1:14" ht="39.6" x14ac:dyDescent="0.3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10000</v>
      </c>
      <c r="L105" s="166">
        <f t="shared" ref="L105:M105" si="37">SUM(L107)</f>
        <v>0</v>
      </c>
      <c r="M105" s="166">
        <f t="shared" si="37"/>
        <v>10000</v>
      </c>
      <c r="N105" s="189"/>
    </row>
    <row r="106" spans="1:14" ht="26.4" x14ac:dyDescent="0.3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10000</v>
      </c>
      <c r="L106" s="171">
        <f t="shared" si="38"/>
        <v>0</v>
      </c>
      <c r="M106" s="171">
        <f t="shared" si="38"/>
        <v>10000</v>
      </c>
      <c r="N106" s="172"/>
    </row>
    <row r="107" spans="1:14" ht="26.4" x14ac:dyDescent="0.3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10000</v>
      </c>
      <c r="L107" s="176">
        <f t="shared" si="39"/>
        <v>0</v>
      </c>
      <c r="M107" s="176">
        <f t="shared" si="39"/>
        <v>10000</v>
      </c>
      <c r="N107" s="177"/>
    </row>
    <row r="108" spans="1:14" ht="26.4" x14ac:dyDescent="0.3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10000</v>
      </c>
      <c r="L108" s="176">
        <f t="shared" ref="L108:M108" si="40">SUM(L109,L111)</f>
        <v>0</v>
      </c>
      <c r="M108" s="176">
        <f t="shared" si="40"/>
        <v>10000</v>
      </c>
      <c r="N108" s="178"/>
    </row>
    <row r="109" spans="1:14" x14ac:dyDescent="0.3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x14ac:dyDescent="0.3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x14ac:dyDescent="0.3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10000</v>
      </c>
      <c r="L111" s="176">
        <f>SUM(L112:L116)</f>
        <v>0</v>
      </c>
      <c r="M111" s="176">
        <f>SUM(M112:M116)</f>
        <v>10000</v>
      </c>
      <c r="N111" s="172"/>
    </row>
    <row r="112" spans="1:14" x14ac:dyDescent="0.3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x14ac:dyDescent="0.3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x14ac:dyDescent="0.3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x14ac:dyDescent="0.3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5000</v>
      </c>
      <c r="L115" s="196">
        <v>0</v>
      </c>
      <c r="M115" s="180">
        <f>K115+L115</f>
        <v>5000</v>
      </c>
      <c r="N115" s="38">
        <v>122</v>
      </c>
    </row>
    <row r="116" spans="1:14" ht="26.4" x14ac:dyDescent="0.3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5000</v>
      </c>
      <c r="L116" s="196">
        <v>0</v>
      </c>
      <c r="M116" s="180">
        <f>K116+L116</f>
        <v>5000</v>
      </c>
      <c r="N116" s="38">
        <v>122</v>
      </c>
    </row>
    <row r="117" spans="1:14" x14ac:dyDescent="0.3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customHeight="1" x14ac:dyDescent="0.3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6.4" x14ac:dyDescent="0.3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x14ac:dyDescent="0.3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x14ac:dyDescent="0.3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x14ac:dyDescent="0.3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6.4" x14ac:dyDescent="0.3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x14ac:dyDescent="0.3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x14ac:dyDescent="0.3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9.6" x14ac:dyDescent="0.3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315750</v>
      </c>
      <c r="L126" s="182">
        <f>SUM(L128)</f>
        <v>-38800</v>
      </c>
      <c r="M126" s="182">
        <f>SUM(M128)</f>
        <v>276950</v>
      </c>
    </row>
    <row r="127" spans="1:14" ht="26.4" x14ac:dyDescent="0.3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315750</v>
      </c>
      <c r="L127" s="171">
        <f t="shared" si="47"/>
        <v>-38800</v>
      </c>
      <c r="M127" s="171">
        <f>SUMIF($F128:$F167,$G127,M128:M167)</f>
        <v>276950</v>
      </c>
      <c r="N127" s="172"/>
    </row>
    <row r="128" spans="1:14" x14ac:dyDescent="0.3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315750</v>
      </c>
      <c r="L128" s="176">
        <f t="shared" si="48"/>
        <v>-38800</v>
      </c>
      <c r="M128" s="176">
        <f t="shared" si="48"/>
        <v>276950</v>
      </c>
    </row>
    <row r="129" spans="1:14" x14ac:dyDescent="0.3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315750</v>
      </c>
      <c r="L129" s="176">
        <f>SUM(L130,L134,L140,L150,L152)</f>
        <v>-38800</v>
      </c>
      <c r="M129" s="176">
        <f>SUM(M130,M134,M140,M150,M152)</f>
        <v>276950</v>
      </c>
      <c r="N129" s="172"/>
    </row>
    <row r="130" spans="1:14" x14ac:dyDescent="0.3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42000</v>
      </c>
      <c r="L130" s="176">
        <f>SUM(L131:L133)</f>
        <v>10400</v>
      </c>
      <c r="M130" s="176">
        <f>SUM(M131:M133)</f>
        <v>52400</v>
      </c>
      <c r="N130" s="191"/>
    </row>
    <row r="131" spans="1:14" x14ac:dyDescent="0.3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25000</v>
      </c>
      <c r="L131" s="196">
        <v>7000</v>
      </c>
      <c r="M131" s="180">
        <f>K131+L131</f>
        <v>32000</v>
      </c>
      <c r="N131" s="172">
        <v>122</v>
      </c>
    </row>
    <row r="132" spans="1:14" x14ac:dyDescent="0.3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1000</v>
      </c>
      <c r="L132" s="196">
        <v>-600</v>
      </c>
      <c r="M132" s="180">
        <f>K132+L132</f>
        <v>400</v>
      </c>
      <c r="N132" s="172">
        <v>122</v>
      </c>
    </row>
    <row r="133" spans="1:14" x14ac:dyDescent="0.3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16000</v>
      </c>
      <c r="L133" s="196">
        <v>4000</v>
      </c>
      <c r="M133" s="180">
        <f>K133+L133</f>
        <v>20000</v>
      </c>
      <c r="N133" s="172">
        <v>122</v>
      </c>
    </row>
    <row r="134" spans="1:14" x14ac:dyDescent="0.3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156000</v>
      </c>
      <c r="L134" s="176">
        <f>SUM(L135:L139)</f>
        <v>-18980</v>
      </c>
      <c r="M134" s="176">
        <f>SUM(M135:M139)</f>
        <v>137020</v>
      </c>
      <c r="N134" s="172"/>
    </row>
    <row r="135" spans="1:14" ht="26.4" x14ac:dyDescent="0.3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112000</v>
      </c>
      <c r="L135" s="196">
        <v>-7500</v>
      </c>
      <c r="M135" s="180">
        <f>K135+L135</f>
        <v>104500</v>
      </c>
      <c r="N135" s="172">
        <v>122</v>
      </c>
    </row>
    <row r="136" spans="1:14" x14ac:dyDescent="0.3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6.4" x14ac:dyDescent="0.3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12000</v>
      </c>
      <c r="L137" s="196">
        <v>-2000</v>
      </c>
      <c r="M137" s="180">
        <f>K137+L137</f>
        <v>10000</v>
      </c>
      <c r="N137" s="172">
        <v>122</v>
      </c>
    </row>
    <row r="138" spans="1:14" x14ac:dyDescent="0.3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30000</v>
      </c>
      <c r="L138" s="196">
        <v>-8000</v>
      </c>
      <c r="M138" s="180">
        <f>K138+L138</f>
        <v>22000</v>
      </c>
      <c r="N138" s="172">
        <v>122</v>
      </c>
    </row>
    <row r="139" spans="1:14" ht="26.4" x14ac:dyDescent="0.3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2000</v>
      </c>
      <c r="L139" s="196">
        <v>-1480</v>
      </c>
      <c r="M139" s="180">
        <f>K139+L139</f>
        <v>520</v>
      </c>
      <c r="N139" s="172">
        <v>122</v>
      </c>
    </row>
    <row r="140" spans="1:14" x14ac:dyDescent="0.3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84000</v>
      </c>
      <c r="L140" s="176">
        <f>SUM(L141:L149)</f>
        <v>-28830</v>
      </c>
      <c r="M140" s="176">
        <f>SUM(M141:M149)</f>
        <v>55170</v>
      </c>
      <c r="N140" s="172"/>
    </row>
    <row r="141" spans="1:14" x14ac:dyDescent="0.3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19000</v>
      </c>
      <c r="L141" s="196">
        <v>-2000</v>
      </c>
      <c r="M141" s="180">
        <f t="shared" ref="M141:M149" si="50">K141+L141</f>
        <v>17000</v>
      </c>
      <c r="N141" s="172">
        <v>122</v>
      </c>
    </row>
    <row r="142" spans="1:14" ht="26.4" x14ac:dyDescent="0.3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10000</v>
      </c>
      <c r="L142" s="196">
        <v>-7000</v>
      </c>
      <c r="M142" s="180">
        <f t="shared" si="50"/>
        <v>3000</v>
      </c>
      <c r="N142" s="172">
        <v>122</v>
      </c>
    </row>
    <row r="143" spans="1:14" x14ac:dyDescent="0.3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7000</v>
      </c>
      <c r="L143" s="196">
        <v>-3160</v>
      </c>
      <c r="M143" s="180">
        <f t="shared" si="50"/>
        <v>3840</v>
      </c>
      <c r="N143" s="172">
        <v>122</v>
      </c>
    </row>
    <row r="144" spans="1:14" x14ac:dyDescent="0.3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35000</v>
      </c>
      <c r="L144" s="196">
        <v>-8000</v>
      </c>
      <c r="M144" s="180">
        <f t="shared" si="50"/>
        <v>27000</v>
      </c>
      <c r="N144" s="172">
        <v>122</v>
      </c>
    </row>
    <row r="145" spans="1:14" x14ac:dyDescent="0.3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x14ac:dyDescent="0.3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x14ac:dyDescent="0.3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x14ac:dyDescent="0.3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3000</v>
      </c>
      <c r="L148" s="196">
        <v>-1670</v>
      </c>
      <c r="M148" s="180">
        <f t="shared" si="50"/>
        <v>1330</v>
      </c>
      <c r="N148" s="172">
        <v>122</v>
      </c>
    </row>
    <row r="149" spans="1:14" x14ac:dyDescent="0.3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10000</v>
      </c>
      <c r="L149" s="196">
        <v>-7000</v>
      </c>
      <c r="M149" s="180">
        <f t="shared" si="50"/>
        <v>3000</v>
      </c>
      <c r="N149" s="172">
        <v>122</v>
      </c>
    </row>
    <row r="150" spans="1:14" ht="26.4" x14ac:dyDescent="0.3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6.4" x14ac:dyDescent="0.3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6.4" x14ac:dyDescent="0.3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33750</v>
      </c>
      <c r="L152" s="176">
        <f>SUM(L153:L157)</f>
        <v>-1390</v>
      </c>
      <c r="M152" s="176">
        <f>SUM(M153:M157)</f>
        <v>32360</v>
      </c>
    </row>
    <row r="153" spans="1:14" x14ac:dyDescent="0.3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x14ac:dyDescent="0.3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7000</v>
      </c>
      <c r="L154" s="196">
        <v>-1000</v>
      </c>
      <c r="M154" s="180">
        <f>K154+L154</f>
        <v>6000</v>
      </c>
      <c r="N154" s="172">
        <v>122</v>
      </c>
    </row>
    <row r="155" spans="1:14" x14ac:dyDescent="0.3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1500</v>
      </c>
      <c r="L155" s="196">
        <v>-1000</v>
      </c>
      <c r="M155" s="180">
        <f>K155+L155</f>
        <v>500</v>
      </c>
      <c r="N155" s="172">
        <v>122</v>
      </c>
    </row>
    <row r="156" spans="1:14" x14ac:dyDescent="0.3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6.4" x14ac:dyDescent="0.3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25250</v>
      </c>
      <c r="L157" s="196">
        <v>610</v>
      </c>
      <c r="M157" s="180">
        <f>K157+L157</f>
        <v>25860</v>
      </c>
      <c r="N157" s="172">
        <v>122</v>
      </c>
    </row>
    <row r="158" spans="1:14" x14ac:dyDescent="0.3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x14ac:dyDescent="0.3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6.4" x14ac:dyDescent="0.3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6.4" x14ac:dyDescent="0.3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x14ac:dyDescent="0.3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6.4" x14ac:dyDescent="0.3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6.4" x14ac:dyDescent="0.3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6.4" x14ac:dyDescent="0.3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6.4" x14ac:dyDescent="0.3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x14ac:dyDescent="0.3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9.6" x14ac:dyDescent="0.3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607377</v>
      </c>
      <c r="L168" s="166">
        <f>SUM(L171)</f>
        <v>54815</v>
      </c>
      <c r="M168" s="166">
        <f>SUM(M171)</f>
        <v>662192</v>
      </c>
    </row>
    <row r="169" spans="1:14" ht="26.4" x14ac:dyDescent="0.3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607377</v>
      </c>
      <c r="L169" s="171">
        <f>SUMIF($F171:$F188,$G169,L171:L188)</f>
        <v>54815</v>
      </c>
      <c r="M169" s="171">
        <f>SUMIF($F171:$F188,$G169,M171:M188)</f>
        <v>662192</v>
      </c>
      <c r="N169" s="172"/>
    </row>
    <row r="170" spans="1:14" ht="39.6" x14ac:dyDescent="0.3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x14ac:dyDescent="0.3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607377</v>
      </c>
      <c r="L171" s="176">
        <f t="shared" si="60"/>
        <v>54815</v>
      </c>
      <c r="M171" s="176">
        <f t="shared" si="60"/>
        <v>662192</v>
      </c>
    </row>
    <row r="172" spans="1:14" x14ac:dyDescent="0.3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607377</v>
      </c>
      <c r="L172" s="176">
        <f>SUM(L173,L175,L180,L186)</f>
        <v>54815</v>
      </c>
      <c r="M172" s="176">
        <f>SUM(M173,M175,M180,M186)</f>
        <v>662192</v>
      </c>
      <c r="N172" s="172"/>
    </row>
    <row r="173" spans="1:14" x14ac:dyDescent="0.3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225000</v>
      </c>
      <c r="L173" s="176">
        <f>SUM(L174)</f>
        <v>5000</v>
      </c>
      <c r="M173" s="176">
        <f>SUM(M174)</f>
        <v>230000</v>
      </c>
      <c r="N173" s="172"/>
    </row>
    <row r="174" spans="1:14" ht="26.4" x14ac:dyDescent="0.3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225000</v>
      </c>
      <c r="L174" s="196">
        <v>5000</v>
      </c>
      <c r="M174" s="180">
        <f>K174+L174</f>
        <v>230000</v>
      </c>
      <c r="N174" s="172">
        <v>122</v>
      </c>
    </row>
    <row r="175" spans="1:14" x14ac:dyDescent="0.3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155785</v>
      </c>
      <c r="L175" s="176">
        <f>SUM(L176:L179)</f>
        <v>61315</v>
      </c>
      <c r="M175" s="176">
        <f>SUM(M176:M179)</f>
        <v>217100</v>
      </c>
      <c r="N175" s="172"/>
    </row>
    <row r="176" spans="1:14" ht="26.4" x14ac:dyDescent="0.3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x14ac:dyDescent="0.3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115785</v>
      </c>
      <c r="L177" s="196">
        <v>14215</v>
      </c>
      <c r="M177" s="180">
        <f>K177+L177</f>
        <v>130000</v>
      </c>
      <c r="N177" s="172">
        <v>122</v>
      </c>
    </row>
    <row r="178" spans="1:14" x14ac:dyDescent="0.3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40000</v>
      </c>
      <c r="L178" s="196">
        <v>47100</v>
      </c>
      <c r="M178" s="180">
        <f>K178+L178</f>
        <v>87100</v>
      </c>
      <c r="N178" s="172">
        <v>122</v>
      </c>
    </row>
    <row r="179" spans="1:14" x14ac:dyDescent="0.3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x14ac:dyDescent="0.3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226592</v>
      </c>
      <c r="L180" s="176">
        <f>SUM(L181:L185)</f>
        <v>-11500</v>
      </c>
      <c r="M180" s="176">
        <f>SUM(M181:M185)</f>
        <v>215092</v>
      </c>
      <c r="N180" s="172"/>
    </row>
    <row r="181" spans="1:14" ht="26.4" x14ac:dyDescent="0.3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73500</v>
      </c>
      <c r="L181" s="196">
        <v>-11500</v>
      </c>
      <c r="M181" s="180">
        <f>K181+L181</f>
        <v>62000</v>
      </c>
      <c r="N181" s="172">
        <v>122</v>
      </c>
    </row>
    <row r="182" spans="1:14" x14ac:dyDescent="0.3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36592</v>
      </c>
      <c r="L182" s="196">
        <v>0</v>
      </c>
      <c r="M182" s="180">
        <f>K182+L182</f>
        <v>36592</v>
      </c>
      <c r="N182" s="172">
        <v>122</v>
      </c>
    </row>
    <row r="183" spans="1:14" x14ac:dyDescent="0.3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100000</v>
      </c>
      <c r="L183" s="196">
        <v>0</v>
      </c>
      <c r="M183" s="180">
        <f>K183+L183</f>
        <v>100000</v>
      </c>
      <c r="N183" s="172">
        <v>122</v>
      </c>
    </row>
    <row r="184" spans="1:14" x14ac:dyDescent="0.3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16500</v>
      </c>
      <c r="L184" s="196">
        <v>0</v>
      </c>
      <c r="M184" s="180">
        <f>K184+L184</f>
        <v>16500</v>
      </c>
      <c r="N184" s="172">
        <v>122</v>
      </c>
    </row>
    <row r="185" spans="1:14" x14ac:dyDescent="0.3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6.4" x14ac:dyDescent="0.3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x14ac:dyDescent="0.3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x14ac:dyDescent="0.3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26.4" x14ac:dyDescent="0.3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6.4" x14ac:dyDescent="0.3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x14ac:dyDescent="0.3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x14ac:dyDescent="0.3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x14ac:dyDescent="0.3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6.4" x14ac:dyDescent="0.3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x14ac:dyDescent="0.3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x14ac:dyDescent="0.3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6.4" x14ac:dyDescent="0.3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x14ac:dyDescent="0.3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6.4" x14ac:dyDescent="0.3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x14ac:dyDescent="0.3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3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40.200000000000003" x14ac:dyDescent="0.3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16715000</v>
      </c>
      <c r="L202" s="161">
        <f>SUM(L203,L576)</f>
        <v>1429327</v>
      </c>
      <c r="M202" s="161">
        <f t="shared" ref="M202" si="67">SUM(M203,M576)</f>
        <v>18144327</v>
      </c>
      <c r="N202" s="172"/>
    </row>
    <row r="203" spans="1:14" ht="26.4" hidden="1" x14ac:dyDescent="0.3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0</v>
      </c>
      <c r="L203" s="182">
        <f t="shared" si="68"/>
        <v>0</v>
      </c>
      <c r="M203" s="182">
        <f t="shared" si="68"/>
        <v>0</v>
      </c>
      <c r="N203" s="172"/>
    </row>
    <row r="204" spans="1:14" ht="26.4" hidden="1" x14ac:dyDescent="0.3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0</v>
      </c>
      <c r="L204" s="171">
        <f>SUMIF($F210:$F575,$G204,L210:L575)</f>
        <v>0</v>
      </c>
      <c r="M204" s="171">
        <f>SUMIF($F210:$F575,$G204,M210:M575)</f>
        <v>0</v>
      </c>
      <c r="N204" s="172"/>
    </row>
    <row r="205" spans="1:14" ht="26.4" hidden="1" x14ac:dyDescent="0.3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0</v>
      </c>
      <c r="M205" s="171">
        <f t="shared" ref="M205" si="69">SUMIF($F210:$F575,$G205,M210:M575)</f>
        <v>0</v>
      </c>
      <c r="N205" s="172"/>
    </row>
    <row r="206" spans="1:14" hidden="1" x14ac:dyDescent="0.3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0</v>
      </c>
      <c r="L206" s="171">
        <f>SUMIF($F210:$F575,$G206,L210:L575)</f>
        <v>0</v>
      </c>
      <c r="M206" s="171">
        <f t="shared" ref="M206" si="70">SUMIF($F210:$F575,$G206,M210:M575)</f>
        <v>0</v>
      </c>
      <c r="N206" s="172"/>
    </row>
    <row r="207" spans="1:14" ht="26.4" hidden="1" x14ac:dyDescent="0.3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0</v>
      </c>
      <c r="M207" s="171">
        <f t="shared" ref="M207" si="71">SUMIF($F210:$F575,$G207,M210:M575)</f>
        <v>0</v>
      </c>
      <c r="N207" s="172"/>
    </row>
    <row r="208" spans="1:14" ht="52.8" hidden="1" x14ac:dyDescent="0.3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6.4" hidden="1" x14ac:dyDescent="0.3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hidden="1" x14ac:dyDescent="0.3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0</v>
      </c>
      <c r="L210" s="176">
        <f t="shared" si="74"/>
        <v>0</v>
      </c>
      <c r="M210" s="176">
        <f t="shared" si="74"/>
        <v>0</v>
      </c>
    </row>
    <row r="211" spans="1:14" hidden="1" x14ac:dyDescent="0.3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0</v>
      </c>
      <c r="L211" s="176">
        <f>SUM(L212,L231,L238)</f>
        <v>0</v>
      </c>
      <c r="M211" s="176">
        <f t="shared" ref="M211" si="75">SUM(M212,M231,M238)</f>
        <v>0</v>
      </c>
      <c r="N211" s="172"/>
    </row>
    <row r="212" spans="1:14" hidden="1" x14ac:dyDescent="0.3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0</v>
      </c>
      <c r="L212" s="176">
        <f>SUM(L213:L230)</f>
        <v>0</v>
      </c>
      <c r="M212" s="176">
        <f t="shared" ref="M212" si="76">SUM(M213:M230)</f>
        <v>0</v>
      </c>
      <c r="N212" s="172"/>
    </row>
    <row r="213" spans="1:14" hidden="1" x14ac:dyDescent="0.3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hidden="1" x14ac:dyDescent="0.3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hidden="1" x14ac:dyDescent="0.3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0</v>
      </c>
      <c r="L215" s="196">
        <v>0</v>
      </c>
      <c r="M215" s="196">
        <f t="shared" si="77"/>
        <v>0</v>
      </c>
      <c r="N215" s="172">
        <v>5410</v>
      </c>
    </row>
    <row r="216" spans="1:14" hidden="1" x14ac:dyDescent="0.3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hidden="1" x14ac:dyDescent="0.3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hidden="1" x14ac:dyDescent="0.3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hidden="1" x14ac:dyDescent="0.3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hidden="1" x14ac:dyDescent="0.3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hidden="1" x14ac:dyDescent="0.3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hidden="1" x14ac:dyDescent="0.3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hidden="1" x14ac:dyDescent="0.3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hidden="1" x14ac:dyDescent="0.3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hidden="1" x14ac:dyDescent="0.3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hidden="1" x14ac:dyDescent="0.3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hidden="1" x14ac:dyDescent="0.3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hidden="1" x14ac:dyDescent="0.3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hidden="1" x14ac:dyDescent="0.3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hidden="1" x14ac:dyDescent="0.3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hidden="1" x14ac:dyDescent="0.3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0</v>
      </c>
      <c r="L231" s="176">
        <f>SUM(L232:L237)</f>
        <v>0</v>
      </c>
      <c r="M231" s="176">
        <f t="shared" ref="M231" si="80">SUM(M232:M237)</f>
        <v>0</v>
      </c>
      <c r="N231" s="172"/>
    </row>
    <row r="232" spans="1:14" hidden="1" x14ac:dyDescent="0.3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hidden="1" x14ac:dyDescent="0.3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hidden="1" x14ac:dyDescent="0.3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0</v>
      </c>
      <c r="L234" s="196">
        <v>0</v>
      </c>
      <c r="M234" s="196">
        <f t="shared" si="81"/>
        <v>0</v>
      </c>
      <c r="N234" s="172">
        <v>5410</v>
      </c>
    </row>
    <row r="235" spans="1:14" hidden="1" x14ac:dyDescent="0.3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hidden="1" x14ac:dyDescent="0.3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hidden="1" x14ac:dyDescent="0.3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hidden="1" x14ac:dyDescent="0.3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0</v>
      </c>
      <c r="L238" s="176">
        <f>SUM(L239:L250)</f>
        <v>0</v>
      </c>
      <c r="M238" s="176">
        <f>SUM(M239:M250)</f>
        <v>0</v>
      </c>
      <c r="N238" s="172"/>
    </row>
    <row r="239" spans="1:14" hidden="1" x14ac:dyDescent="0.3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hidden="1" x14ac:dyDescent="0.3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hidden="1" x14ac:dyDescent="0.3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0</v>
      </c>
      <c r="L241" s="196">
        <v>0</v>
      </c>
      <c r="M241" s="196">
        <f t="shared" si="83"/>
        <v>0</v>
      </c>
      <c r="N241" s="172">
        <v>5410</v>
      </c>
    </row>
    <row r="242" spans="1:14" hidden="1" x14ac:dyDescent="0.3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hidden="1" x14ac:dyDescent="0.3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hidden="1" x14ac:dyDescent="0.3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hidden="1" x14ac:dyDescent="0.3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hidden="1" x14ac:dyDescent="0.3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hidden="1" x14ac:dyDescent="0.3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0</v>
      </c>
      <c r="M247" s="196">
        <f t="shared" si="83"/>
        <v>0</v>
      </c>
      <c r="N247" s="172">
        <v>5410</v>
      </c>
    </row>
    <row r="248" spans="1:14" hidden="1" x14ac:dyDescent="0.3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hidden="1" x14ac:dyDescent="0.3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hidden="1" x14ac:dyDescent="0.3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hidden="1" x14ac:dyDescent="0.3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0</v>
      </c>
      <c r="L251" s="176">
        <f>SUM(L252,L277,L314,L376,L369)</f>
        <v>0</v>
      </c>
      <c r="M251" s="176">
        <f t="shared" ref="M251" si="84">SUM(M252,M277,M314,M376,M369)</f>
        <v>0</v>
      </c>
      <c r="N251" s="172"/>
    </row>
    <row r="252" spans="1:14" hidden="1" x14ac:dyDescent="0.3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0</v>
      </c>
      <c r="L252" s="176">
        <f>SUM(L253:L276)</f>
        <v>0</v>
      </c>
      <c r="M252" s="176">
        <f t="shared" ref="M252" si="85">SUM(M253:M276)</f>
        <v>0</v>
      </c>
      <c r="N252" s="172"/>
    </row>
    <row r="253" spans="1:14" hidden="1" x14ac:dyDescent="0.3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0</v>
      </c>
      <c r="L253" s="196">
        <v>0</v>
      </c>
      <c r="M253" s="196">
        <f t="shared" ref="M253:M276" si="86">K253+L253</f>
        <v>0</v>
      </c>
      <c r="N253" s="172">
        <v>3210</v>
      </c>
    </row>
    <row r="254" spans="1:14" hidden="1" x14ac:dyDescent="0.3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hidden="1" x14ac:dyDescent="0.3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hidden="1" x14ac:dyDescent="0.3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hidden="1" x14ac:dyDescent="0.3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hidden="1" x14ac:dyDescent="0.3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hidden="1" x14ac:dyDescent="0.3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hidden="1" x14ac:dyDescent="0.3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hidden="1" x14ac:dyDescent="0.3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0</v>
      </c>
      <c r="L261" s="196">
        <v>0</v>
      </c>
      <c r="M261" s="196">
        <f t="shared" si="86"/>
        <v>0</v>
      </c>
      <c r="N261" s="172">
        <v>5410</v>
      </c>
    </row>
    <row r="262" spans="1:14" hidden="1" x14ac:dyDescent="0.3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hidden="1" x14ac:dyDescent="0.3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hidden="1" x14ac:dyDescent="0.3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hidden="1" x14ac:dyDescent="0.3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0</v>
      </c>
      <c r="L265" s="196">
        <v>0</v>
      </c>
      <c r="M265" s="196">
        <f t="shared" si="86"/>
        <v>0</v>
      </c>
      <c r="N265" s="172">
        <v>3210</v>
      </c>
    </row>
    <row r="266" spans="1:14" hidden="1" x14ac:dyDescent="0.3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hidden="1" x14ac:dyDescent="0.3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hidden="1" x14ac:dyDescent="0.3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hidden="1" x14ac:dyDescent="0.3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hidden="1" x14ac:dyDescent="0.3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hidden="1" x14ac:dyDescent="0.3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hidden="1" x14ac:dyDescent="0.3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hidden="1" x14ac:dyDescent="0.3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hidden="1" x14ac:dyDescent="0.3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hidden="1" x14ac:dyDescent="0.3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hidden="1" x14ac:dyDescent="0.3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hidden="1" x14ac:dyDescent="0.3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0</v>
      </c>
      <c r="L277" s="176">
        <f>SUM(L278:L313)</f>
        <v>0</v>
      </c>
      <c r="M277" s="176">
        <f t="shared" ref="M277" si="87">SUM(M278:M313)</f>
        <v>0</v>
      </c>
      <c r="N277" s="172"/>
    </row>
    <row r="278" spans="1:14" hidden="1" x14ac:dyDescent="0.3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0</v>
      </c>
      <c r="L278" s="196">
        <v>0</v>
      </c>
      <c r="M278" s="196">
        <f t="shared" ref="M278:M313" si="88">K278+L278</f>
        <v>0</v>
      </c>
      <c r="N278" s="172">
        <v>3210</v>
      </c>
    </row>
    <row r="279" spans="1:14" hidden="1" x14ac:dyDescent="0.3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hidden="1" x14ac:dyDescent="0.3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0</v>
      </c>
      <c r="L280" s="196">
        <v>0</v>
      </c>
      <c r="M280" s="196">
        <f t="shared" si="88"/>
        <v>0</v>
      </c>
      <c r="N280" s="172">
        <v>5410</v>
      </c>
    </row>
    <row r="281" spans="1:14" hidden="1" x14ac:dyDescent="0.3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hidden="1" x14ac:dyDescent="0.3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hidden="1" x14ac:dyDescent="0.3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hidden="1" x14ac:dyDescent="0.3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0</v>
      </c>
      <c r="L284" s="196">
        <v>0</v>
      </c>
      <c r="M284" s="196">
        <f t="shared" si="88"/>
        <v>0</v>
      </c>
      <c r="N284" s="172">
        <v>3210</v>
      </c>
    </row>
    <row r="285" spans="1:14" hidden="1" x14ac:dyDescent="0.3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hidden="1" x14ac:dyDescent="0.3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0</v>
      </c>
      <c r="L286" s="196">
        <v>0</v>
      </c>
      <c r="M286" s="196">
        <f t="shared" si="88"/>
        <v>0</v>
      </c>
      <c r="N286" s="172">
        <v>5410</v>
      </c>
    </row>
    <row r="287" spans="1:14" hidden="1" x14ac:dyDescent="0.3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hidden="1" x14ac:dyDescent="0.3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hidden="1" x14ac:dyDescent="0.3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hidden="1" x14ac:dyDescent="0.3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hidden="1" x14ac:dyDescent="0.3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hidden="1" x14ac:dyDescent="0.3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hidden="1" x14ac:dyDescent="0.3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hidden="1" x14ac:dyDescent="0.3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hidden="1" x14ac:dyDescent="0.3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hidden="1" x14ac:dyDescent="0.3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hidden="1" x14ac:dyDescent="0.3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hidden="1" x14ac:dyDescent="0.3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hidden="1" x14ac:dyDescent="0.3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hidden="1" x14ac:dyDescent="0.3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hidden="1" x14ac:dyDescent="0.3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hidden="1" x14ac:dyDescent="0.3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0</v>
      </c>
      <c r="L302" s="196">
        <v>0</v>
      </c>
      <c r="M302" s="196">
        <f t="shared" si="88"/>
        <v>0</v>
      </c>
      <c r="N302" s="172">
        <v>3210</v>
      </c>
    </row>
    <row r="303" spans="1:14" hidden="1" x14ac:dyDescent="0.3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hidden="1" x14ac:dyDescent="0.3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hidden="1" x14ac:dyDescent="0.3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hidden="1" x14ac:dyDescent="0.3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hidden="1" x14ac:dyDescent="0.3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hidden="1" x14ac:dyDescent="0.3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hidden="1" x14ac:dyDescent="0.3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hidden="1" x14ac:dyDescent="0.3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hidden="1" x14ac:dyDescent="0.3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hidden="1" x14ac:dyDescent="0.3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hidden="1" x14ac:dyDescent="0.3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hidden="1" x14ac:dyDescent="0.3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0</v>
      </c>
      <c r="L314" s="176">
        <f>SUM(L315:L368)</f>
        <v>0</v>
      </c>
      <c r="M314" s="176">
        <f t="shared" ref="M314" si="90">SUM(M315:M368)</f>
        <v>0</v>
      </c>
      <c r="N314" s="172"/>
    </row>
    <row r="315" spans="1:14" hidden="1" x14ac:dyDescent="0.3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0</v>
      </c>
      <c r="L315" s="196">
        <v>0</v>
      </c>
      <c r="M315" s="196">
        <f t="shared" ref="M315:M346" si="91">K315+L315</f>
        <v>0</v>
      </c>
      <c r="N315" s="172">
        <v>3210</v>
      </c>
    </row>
    <row r="316" spans="1:14" hidden="1" x14ac:dyDescent="0.3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hidden="1" x14ac:dyDescent="0.3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hidden="1" x14ac:dyDescent="0.3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hidden="1" x14ac:dyDescent="0.3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hidden="1" x14ac:dyDescent="0.3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hidden="1" x14ac:dyDescent="0.3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0</v>
      </c>
      <c r="L321" s="196">
        <v>0</v>
      </c>
      <c r="M321" s="196">
        <f t="shared" si="91"/>
        <v>0</v>
      </c>
      <c r="N321" s="172">
        <v>3210</v>
      </c>
    </row>
    <row r="322" spans="1:14" hidden="1" x14ac:dyDescent="0.3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hidden="1" x14ac:dyDescent="0.3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hidden="1" x14ac:dyDescent="0.3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hidden="1" x14ac:dyDescent="0.3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hidden="1" x14ac:dyDescent="0.3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hidden="1" x14ac:dyDescent="0.3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hidden="1" x14ac:dyDescent="0.3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hidden="1" x14ac:dyDescent="0.3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hidden="1" x14ac:dyDescent="0.3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hidden="1" x14ac:dyDescent="0.3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hidden="1" x14ac:dyDescent="0.3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hidden="1" x14ac:dyDescent="0.3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hidden="1" x14ac:dyDescent="0.3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hidden="1" x14ac:dyDescent="0.3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hidden="1" x14ac:dyDescent="0.3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hidden="1" x14ac:dyDescent="0.3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hidden="1" x14ac:dyDescent="0.3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hidden="1" x14ac:dyDescent="0.3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hidden="1" x14ac:dyDescent="0.3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hidden="1" x14ac:dyDescent="0.3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hidden="1" x14ac:dyDescent="0.3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hidden="1" x14ac:dyDescent="0.3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hidden="1" x14ac:dyDescent="0.3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hidden="1" x14ac:dyDescent="0.3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hidden="1" x14ac:dyDescent="0.3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hidden="1" x14ac:dyDescent="0.3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0</v>
      </c>
      <c r="M347" s="196">
        <f t="shared" ref="M347:M368" si="95">K347+L347</f>
        <v>0</v>
      </c>
      <c r="N347" s="172">
        <v>5410</v>
      </c>
    </row>
    <row r="348" spans="1:14" hidden="1" x14ac:dyDescent="0.3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hidden="1" x14ac:dyDescent="0.3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hidden="1" x14ac:dyDescent="0.3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hidden="1" x14ac:dyDescent="0.3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hidden="1" x14ac:dyDescent="0.3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hidden="1" x14ac:dyDescent="0.3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hidden="1" x14ac:dyDescent="0.3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hidden="1" x14ac:dyDescent="0.3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hidden="1" x14ac:dyDescent="0.3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hidden="1" x14ac:dyDescent="0.3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hidden="1" x14ac:dyDescent="0.3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hidden="1" x14ac:dyDescent="0.3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hidden="1" x14ac:dyDescent="0.3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hidden="1" x14ac:dyDescent="0.3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hidden="1" x14ac:dyDescent="0.3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hidden="1" x14ac:dyDescent="0.3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hidden="1" x14ac:dyDescent="0.3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hidden="1" x14ac:dyDescent="0.3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hidden="1" x14ac:dyDescent="0.3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hidden="1" x14ac:dyDescent="0.3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hidden="1" x14ac:dyDescent="0.3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6.4" hidden="1" x14ac:dyDescent="0.3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hidden="1" x14ac:dyDescent="0.3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hidden="1" x14ac:dyDescent="0.3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hidden="1" x14ac:dyDescent="0.3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hidden="1" x14ac:dyDescent="0.3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hidden="1" x14ac:dyDescent="0.3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hidden="1" x14ac:dyDescent="0.3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6.4" hidden="1" x14ac:dyDescent="0.3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0</v>
      </c>
      <c r="L376" s="176">
        <f t="shared" ref="L376:M376" si="101">SUM(L377:L418)</f>
        <v>0</v>
      </c>
      <c r="M376" s="176">
        <f t="shared" si="101"/>
        <v>0</v>
      </c>
      <c r="N376" s="172"/>
    </row>
    <row r="377" spans="1:14" hidden="1" x14ac:dyDescent="0.3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hidden="1" x14ac:dyDescent="0.3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hidden="1" x14ac:dyDescent="0.3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hidden="1" x14ac:dyDescent="0.3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hidden="1" x14ac:dyDescent="0.3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hidden="1" x14ac:dyDescent="0.3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hidden="1" x14ac:dyDescent="0.3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hidden="1" x14ac:dyDescent="0.3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hidden="1" x14ac:dyDescent="0.3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hidden="1" x14ac:dyDescent="0.3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hidden="1" x14ac:dyDescent="0.3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hidden="1" x14ac:dyDescent="0.3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hidden="1" x14ac:dyDescent="0.3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hidden="1" x14ac:dyDescent="0.3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hidden="1" x14ac:dyDescent="0.3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hidden="1" x14ac:dyDescent="0.3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hidden="1" x14ac:dyDescent="0.3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hidden="1" x14ac:dyDescent="0.3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hidden="1" x14ac:dyDescent="0.3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hidden="1" x14ac:dyDescent="0.3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hidden="1" x14ac:dyDescent="0.3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hidden="1" x14ac:dyDescent="0.3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hidden="1" x14ac:dyDescent="0.3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hidden="1" x14ac:dyDescent="0.3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hidden="1" x14ac:dyDescent="0.3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hidden="1" x14ac:dyDescent="0.3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hidden="1" x14ac:dyDescent="0.3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0</v>
      </c>
      <c r="L403" s="196">
        <v>0</v>
      </c>
      <c r="M403" s="196">
        <f t="shared" si="102"/>
        <v>0</v>
      </c>
      <c r="N403" s="172">
        <v>5410</v>
      </c>
    </row>
    <row r="404" spans="1:14" hidden="1" x14ac:dyDescent="0.3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hidden="1" x14ac:dyDescent="0.3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hidden="1" x14ac:dyDescent="0.3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hidden="1" x14ac:dyDescent="0.3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hidden="1" x14ac:dyDescent="0.3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hidden="1" x14ac:dyDescent="0.3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0</v>
      </c>
      <c r="M409" s="196">
        <f t="shared" si="102"/>
        <v>0</v>
      </c>
      <c r="N409" s="172">
        <v>5410</v>
      </c>
    </row>
    <row r="410" spans="1:14" hidden="1" x14ac:dyDescent="0.3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hidden="1" x14ac:dyDescent="0.3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hidden="1" x14ac:dyDescent="0.3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hidden="1" x14ac:dyDescent="0.3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0</v>
      </c>
      <c r="L413" s="196">
        <v>0</v>
      </c>
      <c r="M413" s="196">
        <f t="shared" si="102"/>
        <v>0</v>
      </c>
      <c r="N413" s="172">
        <v>3210</v>
      </c>
    </row>
    <row r="414" spans="1:14" hidden="1" x14ac:dyDescent="0.3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hidden="1" x14ac:dyDescent="0.3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hidden="1" x14ac:dyDescent="0.3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hidden="1" x14ac:dyDescent="0.3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hidden="1" x14ac:dyDescent="0.3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hidden="1" x14ac:dyDescent="0.3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0</v>
      </c>
      <c r="L419" s="176">
        <f>SUM(L420)</f>
        <v>0</v>
      </c>
      <c r="M419" s="176">
        <f t="shared" ref="M419" si="106">SUM(M420)</f>
        <v>0</v>
      </c>
      <c r="N419" s="172"/>
    </row>
    <row r="420" spans="1:14" hidden="1" x14ac:dyDescent="0.3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0</v>
      </c>
      <c r="L420" s="176">
        <f t="shared" ref="L420:M420" si="108">SUM(L421:L444)</f>
        <v>0</v>
      </c>
      <c r="M420" s="176">
        <f t="shared" si="108"/>
        <v>0</v>
      </c>
      <c r="N420" s="172"/>
    </row>
    <row r="421" spans="1:14" hidden="1" x14ac:dyDescent="0.3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hidden="1" x14ac:dyDescent="0.3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hidden="1" x14ac:dyDescent="0.3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hidden="1" x14ac:dyDescent="0.3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hidden="1" x14ac:dyDescent="0.3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hidden="1" x14ac:dyDescent="0.3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hidden="1" x14ac:dyDescent="0.3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hidden="1" x14ac:dyDescent="0.3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hidden="1" x14ac:dyDescent="0.3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hidden="1" x14ac:dyDescent="0.3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hidden="1" x14ac:dyDescent="0.3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hidden="1" x14ac:dyDescent="0.3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hidden="1" x14ac:dyDescent="0.3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hidden="1" x14ac:dyDescent="0.3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hidden="1" x14ac:dyDescent="0.3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0</v>
      </c>
      <c r="L435" s="196">
        <v>0</v>
      </c>
      <c r="M435" s="196">
        <f t="shared" si="109"/>
        <v>0</v>
      </c>
      <c r="N435" s="172">
        <v>5410</v>
      </c>
    </row>
    <row r="436" spans="1:14" hidden="1" x14ac:dyDescent="0.3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hidden="1" x14ac:dyDescent="0.3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hidden="1" x14ac:dyDescent="0.3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hidden="1" x14ac:dyDescent="0.3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hidden="1" x14ac:dyDescent="0.3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hidden="1" x14ac:dyDescent="0.3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hidden="1" x14ac:dyDescent="0.3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hidden="1" x14ac:dyDescent="0.3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hidden="1" x14ac:dyDescent="0.3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6.4" hidden="1" x14ac:dyDescent="0.3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6.4" hidden="1" x14ac:dyDescent="0.3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hidden="1" x14ac:dyDescent="0.3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hidden="1" x14ac:dyDescent="0.3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hidden="1" x14ac:dyDescent="0.3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hidden="1" x14ac:dyDescent="0.3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hidden="1" x14ac:dyDescent="0.3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hidden="1" x14ac:dyDescent="0.3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6.4" hidden="1" x14ac:dyDescent="0.3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hidden="1" x14ac:dyDescent="0.3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hidden="1" x14ac:dyDescent="0.3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hidden="1" x14ac:dyDescent="0.3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hidden="1" x14ac:dyDescent="0.3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hidden="1" x14ac:dyDescent="0.3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hidden="1" x14ac:dyDescent="0.3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6.4" hidden="1" x14ac:dyDescent="0.3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0</v>
      </c>
      <c r="L460" s="176">
        <f>SUM(L461)</f>
        <v>0</v>
      </c>
      <c r="M460" s="176">
        <f t="shared" ref="M460" si="119">SUM(M461)</f>
        <v>0</v>
      </c>
      <c r="N460" s="172"/>
    </row>
    <row r="461" spans="1:14" ht="26.4" hidden="1" x14ac:dyDescent="0.3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0</v>
      </c>
      <c r="L461" s="176">
        <f t="shared" ref="L461:M461" si="121">SUM(L462:L473)</f>
        <v>0</v>
      </c>
      <c r="M461" s="176">
        <f t="shared" si="121"/>
        <v>0</v>
      </c>
      <c r="N461" s="172"/>
    </row>
    <row r="462" spans="1:14" hidden="1" x14ac:dyDescent="0.3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hidden="1" x14ac:dyDescent="0.3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hidden="1" x14ac:dyDescent="0.3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0</v>
      </c>
      <c r="L464" s="196">
        <v>0</v>
      </c>
      <c r="M464" s="196">
        <f t="shared" si="122"/>
        <v>0</v>
      </c>
      <c r="N464" s="172">
        <v>5410</v>
      </c>
    </row>
    <row r="465" spans="1:14" hidden="1" x14ac:dyDescent="0.3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hidden="1" x14ac:dyDescent="0.3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hidden="1" x14ac:dyDescent="0.3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hidden="1" x14ac:dyDescent="0.3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hidden="1" x14ac:dyDescent="0.3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hidden="1" x14ac:dyDescent="0.3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hidden="1" x14ac:dyDescent="0.3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hidden="1" x14ac:dyDescent="0.3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hidden="1" x14ac:dyDescent="0.3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hidden="1" x14ac:dyDescent="0.3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hidden="1" x14ac:dyDescent="0.3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hidden="1" x14ac:dyDescent="0.3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hidden="1" x14ac:dyDescent="0.3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hidden="1" x14ac:dyDescent="0.3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hidden="1" x14ac:dyDescent="0.3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hidden="1" x14ac:dyDescent="0.3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hidden="1" x14ac:dyDescent="0.3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6.4" hidden="1" x14ac:dyDescent="0.3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0</v>
      </c>
      <c r="L482" s="176">
        <f>SUM(L483,L491)</f>
        <v>0</v>
      </c>
      <c r="M482" s="176">
        <f t="shared" ref="M482" si="127">SUM(M483,M491)</f>
        <v>0</v>
      </c>
      <c r="N482" s="172"/>
    </row>
    <row r="483" spans="1:14" ht="26.4" hidden="1" x14ac:dyDescent="0.3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hidden="1" x14ac:dyDescent="0.3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hidden="1" x14ac:dyDescent="0.3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hidden="1" x14ac:dyDescent="0.3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hidden="1" x14ac:dyDescent="0.3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hidden="1" x14ac:dyDescent="0.3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hidden="1" x14ac:dyDescent="0.3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hidden="1" x14ac:dyDescent="0.3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6.4" hidden="1" x14ac:dyDescent="0.3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0</v>
      </c>
      <c r="L491" s="176">
        <f t="shared" si="132"/>
        <v>0</v>
      </c>
      <c r="M491" s="176">
        <f t="shared" si="132"/>
        <v>0</v>
      </c>
      <c r="N491" s="172"/>
    </row>
    <row r="492" spans="1:14" hidden="1" x14ac:dyDescent="0.3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hidden="1" x14ac:dyDescent="0.3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hidden="1" x14ac:dyDescent="0.3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hidden="1" x14ac:dyDescent="0.3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hidden="1" x14ac:dyDescent="0.3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hidden="1" x14ac:dyDescent="0.3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hidden="1" x14ac:dyDescent="0.3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hidden="1" x14ac:dyDescent="0.3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hidden="1" x14ac:dyDescent="0.3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hidden="1" x14ac:dyDescent="0.3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hidden="1" x14ac:dyDescent="0.3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hidden="1" x14ac:dyDescent="0.3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hidden="1" x14ac:dyDescent="0.3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hidden="1" x14ac:dyDescent="0.3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0</v>
      </c>
      <c r="L505" s="176">
        <f t="shared" ref="L505:M505" si="137">SUM(L506:L547)</f>
        <v>0</v>
      </c>
      <c r="M505" s="176">
        <f t="shared" si="137"/>
        <v>0</v>
      </c>
      <c r="N505" s="172"/>
    </row>
    <row r="506" spans="1:14" hidden="1" x14ac:dyDescent="0.3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0</v>
      </c>
      <c r="L506" s="196">
        <v>0</v>
      </c>
      <c r="M506" s="196">
        <f t="shared" ref="M506:M547" si="138">K506+L506</f>
        <v>0</v>
      </c>
      <c r="N506" s="172">
        <v>3210</v>
      </c>
    </row>
    <row r="507" spans="1:14" hidden="1" x14ac:dyDescent="0.3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hidden="1" x14ac:dyDescent="0.3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0</v>
      </c>
      <c r="L508" s="196">
        <v>0</v>
      </c>
      <c r="M508" s="196">
        <f t="shared" si="138"/>
        <v>0</v>
      </c>
      <c r="N508" s="172">
        <v>5410</v>
      </c>
    </row>
    <row r="509" spans="1:14" hidden="1" x14ac:dyDescent="0.3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hidden="1" x14ac:dyDescent="0.3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hidden="1" x14ac:dyDescent="0.3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hidden="1" x14ac:dyDescent="0.3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hidden="1" x14ac:dyDescent="0.3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hidden="1" x14ac:dyDescent="0.3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hidden="1" x14ac:dyDescent="0.3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hidden="1" x14ac:dyDescent="0.3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hidden="1" x14ac:dyDescent="0.3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hidden="1" x14ac:dyDescent="0.3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hidden="1" x14ac:dyDescent="0.3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hidden="1" x14ac:dyDescent="0.3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hidden="1" x14ac:dyDescent="0.3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hidden="1" x14ac:dyDescent="0.3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hidden="1" x14ac:dyDescent="0.3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hidden="1" x14ac:dyDescent="0.3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hidden="1" x14ac:dyDescent="0.3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hidden="1" x14ac:dyDescent="0.3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hidden="1" x14ac:dyDescent="0.3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hidden="1" x14ac:dyDescent="0.3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hidden="1" x14ac:dyDescent="0.3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hidden="1" x14ac:dyDescent="0.3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hidden="1" x14ac:dyDescent="0.3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hidden="1" x14ac:dyDescent="0.3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hidden="1" x14ac:dyDescent="0.3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hidden="1" x14ac:dyDescent="0.3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hidden="1" x14ac:dyDescent="0.3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hidden="1" x14ac:dyDescent="0.3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0</v>
      </c>
      <c r="L536" s="196">
        <v>0</v>
      </c>
      <c r="M536" s="196">
        <f t="shared" si="138"/>
        <v>0</v>
      </c>
      <c r="N536" s="172">
        <v>3210</v>
      </c>
    </row>
    <row r="537" spans="1:14" hidden="1" x14ac:dyDescent="0.3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hidden="1" x14ac:dyDescent="0.3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0</v>
      </c>
      <c r="L538" s="196">
        <v>0</v>
      </c>
      <c r="M538" s="196">
        <f t="shared" si="138"/>
        <v>0</v>
      </c>
      <c r="N538" s="172">
        <v>5410</v>
      </c>
    </row>
    <row r="539" spans="1:14" hidden="1" x14ac:dyDescent="0.3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38"/>
        <v>0</v>
      </c>
      <c r="N539" s="172">
        <v>6210</v>
      </c>
    </row>
    <row r="540" spans="1:14" hidden="1" x14ac:dyDescent="0.3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hidden="1" x14ac:dyDescent="0.3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hidden="1" x14ac:dyDescent="0.3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0</v>
      </c>
      <c r="L542" s="196">
        <v>0</v>
      </c>
      <c r="M542" s="196">
        <f t="shared" si="138"/>
        <v>0</v>
      </c>
      <c r="N542" s="172">
        <v>3210</v>
      </c>
    </row>
    <row r="543" spans="1:14" hidden="1" x14ac:dyDescent="0.3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hidden="1" x14ac:dyDescent="0.3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38"/>
        <v>0</v>
      </c>
      <c r="N544" s="172">
        <v>5410</v>
      </c>
    </row>
    <row r="545" spans="1:14" hidden="1" x14ac:dyDescent="0.3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hidden="1" x14ac:dyDescent="0.3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hidden="1" x14ac:dyDescent="0.3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hidden="1" x14ac:dyDescent="0.3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hidden="1" x14ac:dyDescent="0.3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hidden="1" x14ac:dyDescent="0.3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hidden="1" x14ac:dyDescent="0.3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hidden="1" x14ac:dyDescent="0.3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hidden="1" x14ac:dyDescent="0.3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hidden="1" x14ac:dyDescent="0.3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6.4" hidden="1" x14ac:dyDescent="0.3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0</v>
      </c>
      <c r="L555" s="176">
        <f t="shared" ref="L555:M555" si="147">SUM(L556:L567)</f>
        <v>0</v>
      </c>
      <c r="M555" s="176">
        <f t="shared" si="147"/>
        <v>0</v>
      </c>
      <c r="N555" s="172"/>
    </row>
    <row r="556" spans="1:14" hidden="1" x14ac:dyDescent="0.3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0</v>
      </c>
      <c r="L556" s="196">
        <v>0</v>
      </c>
      <c r="M556" s="196">
        <f t="shared" ref="M556:M567" si="148">K556+L556</f>
        <v>0</v>
      </c>
      <c r="N556" s="172">
        <v>3210</v>
      </c>
    </row>
    <row r="557" spans="1:14" hidden="1" x14ac:dyDescent="0.3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hidden="1" x14ac:dyDescent="0.3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0</v>
      </c>
      <c r="L558" s="196">
        <v>0</v>
      </c>
      <c r="M558" s="196">
        <f t="shared" si="148"/>
        <v>0</v>
      </c>
      <c r="N558" s="172">
        <v>5410</v>
      </c>
    </row>
    <row r="559" spans="1:14" hidden="1" x14ac:dyDescent="0.3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hidden="1" x14ac:dyDescent="0.3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hidden="1" x14ac:dyDescent="0.3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hidden="1" x14ac:dyDescent="0.3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hidden="1" x14ac:dyDescent="0.3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hidden="1" x14ac:dyDescent="0.3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hidden="1" x14ac:dyDescent="0.3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hidden="1" x14ac:dyDescent="0.3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hidden="1" x14ac:dyDescent="0.3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hidden="1" x14ac:dyDescent="0.3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hidden="1" x14ac:dyDescent="0.3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hidden="1" x14ac:dyDescent="0.3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hidden="1" x14ac:dyDescent="0.3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hidden="1" x14ac:dyDescent="0.3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hidden="1" x14ac:dyDescent="0.3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hidden="1" x14ac:dyDescent="0.3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hidden="1" x14ac:dyDescent="0.3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6.4" x14ac:dyDescent="0.3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16715000</v>
      </c>
      <c r="L576" s="182">
        <f>SUM(L583,L926,L1035)</f>
        <v>1429327</v>
      </c>
      <c r="M576" s="182">
        <f>SUM(M583,M926,M1035)</f>
        <v>18144327</v>
      </c>
    </row>
    <row r="577" spans="1:14" ht="26.4" x14ac:dyDescent="0.3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SUMIF($F583:$F1050,$G577,K1050:K$3284)</f>
        <v>29326</v>
      </c>
      <c r="L577" s="171">
        <f>SUMIF($F583:$F1050,$G577,L1050:L$3284)</f>
        <v>11797</v>
      </c>
      <c r="M577" s="171">
        <f>SUMIF($F583:$F1050,$G577,M1050:M$3284)</f>
        <v>41123</v>
      </c>
    </row>
    <row r="578" spans="1:14" ht="26.4" x14ac:dyDescent="0.3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x14ac:dyDescent="0.3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15781000</v>
      </c>
      <c r="L579" s="171">
        <f>SUMIF($F583:$F1050,$G579,L583:L1050)</f>
        <v>1317000</v>
      </c>
      <c r="M579" s="171">
        <f>SUMIF($F583:$F1050,$G579,M583:M1050)</f>
        <v>17098000</v>
      </c>
    </row>
    <row r="580" spans="1:14" ht="26.4" x14ac:dyDescent="0.3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2.8" x14ac:dyDescent="0.3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6.4" x14ac:dyDescent="0.3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x14ac:dyDescent="0.3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16415000</v>
      </c>
      <c r="L583" s="176">
        <f>SUM(L584,L630,L798,L831,L912,L892,L839)</f>
        <v>1429327</v>
      </c>
      <c r="M583" s="176">
        <f>SUM(M584,M630,M798,M831,M912,M892,M839)</f>
        <v>17844327</v>
      </c>
    </row>
    <row r="584" spans="1:14" x14ac:dyDescent="0.3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15688000</v>
      </c>
      <c r="L584" s="176">
        <f t="shared" si="156"/>
        <v>1429000</v>
      </c>
      <c r="M584" s="176">
        <f t="shared" si="156"/>
        <v>17117000</v>
      </c>
      <c r="N584" s="172"/>
    </row>
    <row r="585" spans="1:14" x14ac:dyDescent="0.3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13100000</v>
      </c>
      <c r="L585" s="176">
        <f t="shared" si="157"/>
        <v>960000</v>
      </c>
      <c r="M585" s="176">
        <f t="shared" si="157"/>
        <v>14060000</v>
      </c>
      <c r="N585" s="172"/>
    </row>
    <row r="586" spans="1:14" x14ac:dyDescent="0.3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100000</v>
      </c>
      <c r="L586" s="196">
        <v>-40000</v>
      </c>
      <c r="M586" s="196">
        <f t="shared" ref="M586:M609" si="158">K586+L586</f>
        <v>60000</v>
      </c>
      <c r="N586" s="172">
        <v>3210</v>
      </c>
    </row>
    <row r="587" spans="1:14" x14ac:dyDescent="0.3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x14ac:dyDescent="0.3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13000000</v>
      </c>
      <c r="L588" s="196">
        <v>1000000</v>
      </c>
      <c r="M588" s="196">
        <f t="shared" si="158"/>
        <v>14000000</v>
      </c>
      <c r="N588" s="172">
        <v>5410</v>
      </c>
    </row>
    <row r="589" spans="1:14" x14ac:dyDescent="0.3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x14ac:dyDescent="0.3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x14ac:dyDescent="0.3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x14ac:dyDescent="0.3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x14ac:dyDescent="0.3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x14ac:dyDescent="0.3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x14ac:dyDescent="0.3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x14ac:dyDescent="0.3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x14ac:dyDescent="0.3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x14ac:dyDescent="0.3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x14ac:dyDescent="0.3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x14ac:dyDescent="0.3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x14ac:dyDescent="0.3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x14ac:dyDescent="0.3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x14ac:dyDescent="0.3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x14ac:dyDescent="0.3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x14ac:dyDescent="0.3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x14ac:dyDescent="0.3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x14ac:dyDescent="0.3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x14ac:dyDescent="0.3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x14ac:dyDescent="0.3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x14ac:dyDescent="0.3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450000</v>
      </c>
      <c r="L610" s="176">
        <f>SUM(L611:L616)</f>
        <v>80000</v>
      </c>
      <c r="M610" s="176">
        <f t="shared" ref="M610" si="159">SUM(M611:M616)</f>
        <v>530000</v>
      </c>
      <c r="N610" s="172"/>
    </row>
    <row r="611" spans="1:14" x14ac:dyDescent="0.3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50000</v>
      </c>
      <c r="L611" s="196">
        <v>-20000</v>
      </c>
      <c r="M611" s="196">
        <f t="shared" ref="M611:M616" si="160">K611+L611</f>
        <v>30000</v>
      </c>
      <c r="N611" s="172">
        <v>3210</v>
      </c>
    </row>
    <row r="612" spans="1:14" x14ac:dyDescent="0.3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x14ac:dyDescent="0.3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400000</v>
      </c>
      <c r="L613" s="196">
        <v>100000</v>
      </c>
      <c r="M613" s="196">
        <f t="shared" si="160"/>
        <v>500000</v>
      </c>
      <c r="N613" s="172">
        <v>5410</v>
      </c>
    </row>
    <row r="614" spans="1:14" x14ac:dyDescent="0.3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x14ac:dyDescent="0.3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x14ac:dyDescent="0.3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x14ac:dyDescent="0.3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2138000</v>
      </c>
      <c r="L617" s="176">
        <f>SUM(L618:L629)</f>
        <v>389000</v>
      </c>
      <c r="M617" s="176">
        <f t="shared" ref="M617" si="161">SUM(M618:M629)</f>
        <v>2527000</v>
      </c>
      <c r="N617" s="172"/>
    </row>
    <row r="618" spans="1:14" x14ac:dyDescent="0.3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20000</v>
      </c>
      <c r="L618" s="196">
        <v>0</v>
      </c>
      <c r="M618" s="196">
        <f t="shared" ref="M618:M629" si="162">K618+L618</f>
        <v>20000</v>
      </c>
      <c r="N618" s="172">
        <v>3210</v>
      </c>
    </row>
    <row r="619" spans="1:14" x14ac:dyDescent="0.3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x14ac:dyDescent="0.3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2100000</v>
      </c>
      <c r="L620" s="196">
        <v>400000</v>
      </c>
      <c r="M620" s="196">
        <f t="shared" si="162"/>
        <v>2500000</v>
      </c>
      <c r="N620" s="172">
        <v>5410</v>
      </c>
    </row>
    <row r="621" spans="1:14" x14ac:dyDescent="0.3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x14ac:dyDescent="0.3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x14ac:dyDescent="0.3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x14ac:dyDescent="0.3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8000</v>
      </c>
      <c r="L624" s="196">
        <v>-3000</v>
      </c>
      <c r="M624" s="196">
        <f t="shared" si="162"/>
        <v>5000</v>
      </c>
      <c r="N624" s="172">
        <v>3210</v>
      </c>
    </row>
    <row r="625" spans="1:14" x14ac:dyDescent="0.3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x14ac:dyDescent="0.3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10000</v>
      </c>
      <c r="L626" s="196">
        <v>-8000</v>
      </c>
      <c r="M626" s="196">
        <f t="shared" si="162"/>
        <v>2000</v>
      </c>
      <c r="N626" s="172">
        <v>5410</v>
      </c>
    </row>
    <row r="627" spans="1:14" x14ac:dyDescent="0.3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x14ac:dyDescent="0.3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x14ac:dyDescent="0.3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x14ac:dyDescent="0.3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619500</v>
      </c>
      <c r="L630" s="176">
        <f t="shared" si="165"/>
        <v>70327</v>
      </c>
      <c r="M630" s="176">
        <f t="shared" si="165"/>
        <v>689827</v>
      </c>
      <c r="N630" s="172"/>
    </row>
    <row r="631" spans="1:14" x14ac:dyDescent="0.3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2000</v>
      </c>
      <c r="L631" s="176">
        <f>SUM(L632:L655)</f>
        <v>80000</v>
      </c>
      <c r="M631" s="176">
        <f t="shared" ref="M631" si="166">SUM(M632:M655)</f>
        <v>82000</v>
      </c>
      <c r="N631" s="172"/>
    </row>
    <row r="632" spans="1:14" x14ac:dyDescent="0.3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80000</v>
      </c>
      <c r="M632" s="196">
        <f t="shared" ref="M632:M655" si="167">K632+L632</f>
        <v>80000</v>
      </c>
      <c r="N632" s="172">
        <v>3210</v>
      </c>
    </row>
    <row r="633" spans="1:14" x14ac:dyDescent="0.3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x14ac:dyDescent="0.3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67"/>
        <v>0</v>
      </c>
      <c r="N634" s="172">
        <v>5410</v>
      </c>
    </row>
    <row r="635" spans="1:14" x14ac:dyDescent="0.3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67"/>
        <v>0</v>
      </c>
      <c r="N635" s="172">
        <v>6210</v>
      </c>
    </row>
    <row r="636" spans="1:14" x14ac:dyDescent="0.3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x14ac:dyDescent="0.3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x14ac:dyDescent="0.3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x14ac:dyDescent="0.3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x14ac:dyDescent="0.3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x14ac:dyDescent="0.3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x14ac:dyDescent="0.3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x14ac:dyDescent="0.3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x14ac:dyDescent="0.3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2000</v>
      </c>
      <c r="L644" s="196">
        <v>0</v>
      </c>
      <c r="M644" s="196">
        <f t="shared" si="167"/>
        <v>2000</v>
      </c>
      <c r="N644" s="172">
        <v>3210</v>
      </c>
    </row>
    <row r="645" spans="1:14" x14ac:dyDescent="0.3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x14ac:dyDescent="0.3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x14ac:dyDescent="0.3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x14ac:dyDescent="0.3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x14ac:dyDescent="0.3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x14ac:dyDescent="0.3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67"/>
        <v>0</v>
      </c>
      <c r="N650" s="172">
        <v>3210</v>
      </c>
    </row>
    <row r="651" spans="1:14" x14ac:dyDescent="0.3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x14ac:dyDescent="0.3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x14ac:dyDescent="0.3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x14ac:dyDescent="0.3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x14ac:dyDescent="0.3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x14ac:dyDescent="0.3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180000</v>
      </c>
      <c r="L656" s="176">
        <f>SUM(L657:L692)</f>
        <v>40000</v>
      </c>
      <c r="M656" s="176">
        <f t="shared" ref="M656" si="181">SUM(M657:M692)</f>
        <v>220000</v>
      </c>
      <c r="N656" s="172"/>
    </row>
    <row r="657" spans="1:14" x14ac:dyDescent="0.3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20000</v>
      </c>
      <c r="L657" s="196">
        <v>10000</v>
      </c>
      <c r="M657" s="196">
        <f t="shared" ref="M657:M692" si="185">K657+L657</f>
        <v>30000</v>
      </c>
      <c r="N657" s="172">
        <v>3210</v>
      </c>
    </row>
    <row r="658" spans="1:14" x14ac:dyDescent="0.3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x14ac:dyDescent="0.3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x14ac:dyDescent="0.3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x14ac:dyDescent="0.3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x14ac:dyDescent="0.3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x14ac:dyDescent="0.3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100000</v>
      </c>
      <c r="L663" s="196">
        <v>20000</v>
      </c>
      <c r="M663" s="196">
        <f t="shared" si="185"/>
        <v>120000</v>
      </c>
      <c r="N663" s="172">
        <v>3210</v>
      </c>
    </row>
    <row r="664" spans="1:14" x14ac:dyDescent="0.3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x14ac:dyDescent="0.3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85"/>
        <v>0</v>
      </c>
      <c r="N665" s="172">
        <v>5410</v>
      </c>
    </row>
    <row r="666" spans="1:14" x14ac:dyDescent="0.3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x14ac:dyDescent="0.3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x14ac:dyDescent="0.3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x14ac:dyDescent="0.3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10000</v>
      </c>
      <c r="M669" s="196">
        <f t="shared" si="185"/>
        <v>10000</v>
      </c>
      <c r="N669" s="172">
        <v>3210</v>
      </c>
    </row>
    <row r="670" spans="1:14" x14ac:dyDescent="0.3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x14ac:dyDescent="0.3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x14ac:dyDescent="0.3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x14ac:dyDescent="0.3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x14ac:dyDescent="0.3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x14ac:dyDescent="0.3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20000</v>
      </c>
      <c r="L675" s="196">
        <v>0</v>
      </c>
      <c r="M675" s="196">
        <f t="shared" si="185"/>
        <v>20000</v>
      </c>
      <c r="N675" s="172">
        <v>3210</v>
      </c>
    </row>
    <row r="676" spans="1:14" x14ac:dyDescent="0.3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x14ac:dyDescent="0.3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x14ac:dyDescent="0.3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x14ac:dyDescent="0.3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x14ac:dyDescent="0.3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x14ac:dyDescent="0.3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30000</v>
      </c>
      <c r="L681" s="196">
        <v>0</v>
      </c>
      <c r="M681" s="196">
        <f t="shared" si="185"/>
        <v>30000</v>
      </c>
      <c r="N681" s="172">
        <v>3210</v>
      </c>
    </row>
    <row r="682" spans="1:14" x14ac:dyDescent="0.3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x14ac:dyDescent="0.3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x14ac:dyDescent="0.3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x14ac:dyDescent="0.3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x14ac:dyDescent="0.3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x14ac:dyDescent="0.3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10000</v>
      </c>
      <c r="L687" s="196">
        <v>0</v>
      </c>
      <c r="M687" s="196">
        <f t="shared" si="185"/>
        <v>10000</v>
      </c>
      <c r="N687" s="172">
        <v>3210</v>
      </c>
    </row>
    <row r="688" spans="1:14" x14ac:dyDescent="0.3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x14ac:dyDescent="0.3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x14ac:dyDescent="0.3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x14ac:dyDescent="0.3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x14ac:dyDescent="0.3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x14ac:dyDescent="0.3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232500</v>
      </c>
      <c r="L693" s="176">
        <f>SUM(L694:L747)</f>
        <v>5000</v>
      </c>
      <c r="M693" s="176">
        <f t="shared" ref="M693" si="192">SUM(M694:M747)</f>
        <v>237500</v>
      </c>
      <c r="N693" s="172"/>
    </row>
    <row r="694" spans="1:14" x14ac:dyDescent="0.3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10000</v>
      </c>
      <c r="L694" s="196">
        <v>0</v>
      </c>
      <c r="M694" s="196">
        <f t="shared" ref="M694:M725" si="193">K694+L694</f>
        <v>10000</v>
      </c>
      <c r="N694" s="172">
        <v>3210</v>
      </c>
    </row>
    <row r="695" spans="1:14" x14ac:dyDescent="0.3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x14ac:dyDescent="0.3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x14ac:dyDescent="0.3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x14ac:dyDescent="0.3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x14ac:dyDescent="0.3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x14ac:dyDescent="0.3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110000</v>
      </c>
      <c r="L700" s="196">
        <v>0</v>
      </c>
      <c r="M700" s="196">
        <f t="shared" si="193"/>
        <v>110000</v>
      </c>
      <c r="N700" s="172">
        <v>3210</v>
      </c>
    </row>
    <row r="701" spans="1:14" x14ac:dyDescent="0.3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x14ac:dyDescent="0.3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x14ac:dyDescent="0.3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x14ac:dyDescent="0.3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x14ac:dyDescent="0.3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x14ac:dyDescent="0.3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3000</v>
      </c>
      <c r="L706" s="196">
        <v>0</v>
      </c>
      <c r="M706" s="196">
        <f t="shared" si="193"/>
        <v>3000</v>
      </c>
      <c r="N706" s="172">
        <v>3210</v>
      </c>
    </row>
    <row r="707" spans="1:14" x14ac:dyDescent="0.3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x14ac:dyDescent="0.3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x14ac:dyDescent="0.3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x14ac:dyDescent="0.3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x14ac:dyDescent="0.3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x14ac:dyDescent="0.3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5000</v>
      </c>
      <c r="L712" s="196">
        <v>0</v>
      </c>
      <c r="M712" s="196">
        <f t="shared" si="193"/>
        <v>5000</v>
      </c>
      <c r="N712" s="172">
        <v>3210</v>
      </c>
    </row>
    <row r="713" spans="1:14" x14ac:dyDescent="0.3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x14ac:dyDescent="0.3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x14ac:dyDescent="0.3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x14ac:dyDescent="0.3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x14ac:dyDescent="0.3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x14ac:dyDescent="0.3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4500</v>
      </c>
      <c r="L718" s="196">
        <v>0</v>
      </c>
      <c r="M718" s="196">
        <f t="shared" si="193"/>
        <v>4500</v>
      </c>
      <c r="N718" s="172">
        <v>3210</v>
      </c>
    </row>
    <row r="719" spans="1:14" x14ac:dyDescent="0.3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x14ac:dyDescent="0.3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x14ac:dyDescent="0.3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x14ac:dyDescent="0.3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x14ac:dyDescent="0.3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x14ac:dyDescent="0.3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10000</v>
      </c>
      <c r="L724" s="196">
        <v>10000</v>
      </c>
      <c r="M724" s="196">
        <f t="shared" si="193"/>
        <v>20000</v>
      </c>
      <c r="N724" s="172">
        <v>3210</v>
      </c>
    </row>
    <row r="725" spans="1:14" x14ac:dyDescent="0.3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x14ac:dyDescent="0.3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x14ac:dyDescent="0.3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x14ac:dyDescent="0.3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x14ac:dyDescent="0.3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x14ac:dyDescent="0.3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35000</v>
      </c>
      <c r="L730" s="196">
        <v>-5000</v>
      </c>
      <c r="M730" s="196">
        <f t="shared" si="194"/>
        <v>30000</v>
      </c>
      <c r="N730" s="172">
        <v>3210</v>
      </c>
    </row>
    <row r="731" spans="1:14" x14ac:dyDescent="0.3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x14ac:dyDescent="0.3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x14ac:dyDescent="0.3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x14ac:dyDescent="0.3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x14ac:dyDescent="0.3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x14ac:dyDescent="0.3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5000</v>
      </c>
      <c r="L736" s="196">
        <v>0</v>
      </c>
      <c r="M736" s="196">
        <f t="shared" si="194"/>
        <v>5000</v>
      </c>
      <c r="N736" s="172">
        <v>3210</v>
      </c>
    </row>
    <row r="737" spans="1:14" x14ac:dyDescent="0.3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x14ac:dyDescent="0.3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x14ac:dyDescent="0.3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x14ac:dyDescent="0.3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x14ac:dyDescent="0.3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x14ac:dyDescent="0.3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50000</v>
      </c>
      <c r="L742" s="196">
        <v>0</v>
      </c>
      <c r="M742" s="196">
        <f t="shared" si="194"/>
        <v>50000</v>
      </c>
      <c r="N742" s="172">
        <v>3210</v>
      </c>
    </row>
    <row r="743" spans="1:14" x14ac:dyDescent="0.3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x14ac:dyDescent="0.3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x14ac:dyDescent="0.3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x14ac:dyDescent="0.3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x14ac:dyDescent="0.3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6.4" x14ac:dyDescent="0.3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15000</v>
      </c>
      <c r="L748" s="176">
        <f>SUM(L749:L754)</f>
        <v>-9673</v>
      </c>
      <c r="M748" s="176">
        <f t="shared" ref="M748" si="196">SUM(M749:M754)</f>
        <v>5327</v>
      </c>
      <c r="N748" s="172"/>
    </row>
    <row r="749" spans="1:14" x14ac:dyDescent="0.3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15000</v>
      </c>
      <c r="L749" s="196">
        <v>-9673</v>
      </c>
      <c r="M749" s="196">
        <f t="shared" ref="M749:M754" si="197">K749+L749</f>
        <v>5327</v>
      </c>
      <c r="N749" s="172">
        <v>3210</v>
      </c>
    </row>
    <row r="750" spans="1:14" x14ac:dyDescent="0.3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x14ac:dyDescent="0.3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x14ac:dyDescent="0.3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x14ac:dyDescent="0.3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x14ac:dyDescent="0.3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6.4" x14ac:dyDescent="0.3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190000</v>
      </c>
      <c r="L755" s="176">
        <f>SUM(L756:L797)</f>
        <v>-45000</v>
      </c>
      <c r="M755" s="176">
        <f t="shared" ref="M755" si="199">SUM(M756:M797)</f>
        <v>145000</v>
      </c>
      <c r="N755" s="172"/>
    </row>
    <row r="756" spans="1:14" x14ac:dyDescent="0.3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x14ac:dyDescent="0.3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x14ac:dyDescent="0.3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x14ac:dyDescent="0.3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x14ac:dyDescent="0.3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x14ac:dyDescent="0.3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x14ac:dyDescent="0.3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5000</v>
      </c>
      <c r="L762" s="196">
        <v>0</v>
      </c>
      <c r="M762" s="196">
        <f t="shared" si="200"/>
        <v>5000</v>
      </c>
      <c r="N762" s="172">
        <v>3210</v>
      </c>
    </row>
    <row r="763" spans="1:14" x14ac:dyDescent="0.3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x14ac:dyDescent="0.3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x14ac:dyDescent="0.3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x14ac:dyDescent="0.3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x14ac:dyDescent="0.3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x14ac:dyDescent="0.3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10000</v>
      </c>
      <c r="L768" s="196">
        <v>20000</v>
      </c>
      <c r="M768" s="196">
        <f t="shared" si="200"/>
        <v>30000</v>
      </c>
      <c r="N768" s="172">
        <v>3210</v>
      </c>
    </row>
    <row r="769" spans="1:14" x14ac:dyDescent="0.3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x14ac:dyDescent="0.3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x14ac:dyDescent="0.3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x14ac:dyDescent="0.3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x14ac:dyDescent="0.3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x14ac:dyDescent="0.3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x14ac:dyDescent="0.3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x14ac:dyDescent="0.3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x14ac:dyDescent="0.3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x14ac:dyDescent="0.3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x14ac:dyDescent="0.3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x14ac:dyDescent="0.3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5000</v>
      </c>
      <c r="L780" s="196">
        <v>0</v>
      </c>
      <c r="M780" s="196">
        <f t="shared" si="200"/>
        <v>5000</v>
      </c>
      <c r="N780" s="172">
        <v>3210</v>
      </c>
    </row>
    <row r="781" spans="1:14" x14ac:dyDescent="0.3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x14ac:dyDescent="0.3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25000</v>
      </c>
      <c r="L782" s="196">
        <v>0</v>
      </c>
      <c r="M782" s="196">
        <f t="shared" si="200"/>
        <v>25000</v>
      </c>
      <c r="N782" s="172">
        <v>5410</v>
      </c>
    </row>
    <row r="783" spans="1:14" x14ac:dyDescent="0.3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x14ac:dyDescent="0.3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x14ac:dyDescent="0.3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x14ac:dyDescent="0.3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10000</v>
      </c>
      <c r="L786" s="196">
        <v>20000</v>
      </c>
      <c r="M786" s="196">
        <f t="shared" si="200"/>
        <v>30000</v>
      </c>
      <c r="N786" s="172">
        <v>3210</v>
      </c>
    </row>
    <row r="787" spans="1:14" x14ac:dyDescent="0.3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x14ac:dyDescent="0.3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100000</v>
      </c>
      <c r="L788" s="196">
        <v>-90000</v>
      </c>
      <c r="M788" s="196">
        <f t="shared" si="200"/>
        <v>10000</v>
      </c>
      <c r="N788" s="172">
        <v>5410</v>
      </c>
    </row>
    <row r="789" spans="1:14" x14ac:dyDescent="0.3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x14ac:dyDescent="0.3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x14ac:dyDescent="0.3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x14ac:dyDescent="0.3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35000</v>
      </c>
      <c r="L792" s="196">
        <v>5000</v>
      </c>
      <c r="M792" s="196">
        <f t="shared" si="200"/>
        <v>40000</v>
      </c>
      <c r="N792" s="172">
        <v>3210</v>
      </c>
    </row>
    <row r="793" spans="1:14" x14ac:dyDescent="0.3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x14ac:dyDescent="0.3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x14ac:dyDescent="0.3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x14ac:dyDescent="0.3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x14ac:dyDescent="0.3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x14ac:dyDescent="0.3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107500</v>
      </c>
      <c r="L798" s="176">
        <f t="shared" si="204"/>
        <v>-70000</v>
      </c>
      <c r="M798" s="176">
        <f t="shared" si="204"/>
        <v>37500</v>
      </c>
      <c r="N798" s="172"/>
    </row>
    <row r="799" spans="1:14" ht="26.4" x14ac:dyDescent="0.3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6500</v>
      </c>
      <c r="L799" s="176">
        <f>SUM(L800:L805)</f>
        <v>0</v>
      </c>
      <c r="M799" s="176">
        <f t="shared" ref="M799" si="205">SUM(M800:M805)</f>
        <v>6500</v>
      </c>
    </row>
    <row r="800" spans="1:14" x14ac:dyDescent="0.3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6500</v>
      </c>
      <c r="L800" s="196">
        <v>0</v>
      </c>
      <c r="M800" s="196">
        <f t="shared" ref="M800:M805" si="206">K800+L800</f>
        <v>6500</v>
      </c>
      <c r="N800" s="172">
        <v>3210</v>
      </c>
    </row>
    <row r="801" spans="1:14" x14ac:dyDescent="0.3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x14ac:dyDescent="0.3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x14ac:dyDescent="0.3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x14ac:dyDescent="0.3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x14ac:dyDescent="0.3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x14ac:dyDescent="0.3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101000</v>
      </c>
      <c r="L806" s="176">
        <f>SUM(L807:L830)</f>
        <v>-70000</v>
      </c>
      <c r="M806" s="176">
        <f t="shared" ref="M806" si="208">SUM(M807:M830)</f>
        <v>31000</v>
      </c>
      <c r="N806" s="172"/>
    </row>
    <row r="807" spans="1:14" x14ac:dyDescent="0.3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1000</v>
      </c>
      <c r="L807" s="196">
        <v>0</v>
      </c>
      <c r="M807" s="196">
        <f t="shared" ref="M807:M830" si="209">K807+L807</f>
        <v>1000</v>
      </c>
      <c r="N807" s="172">
        <v>3210</v>
      </c>
    </row>
    <row r="808" spans="1:14" x14ac:dyDescent="0.3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x14ac:dyDescent="0.3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x14ac:dyDescent="0.3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x14ac:dyDescent="0.3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x14ac:dyDescent="0.3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x14ac:dyDescent="0.3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x14ac:dyDescent="0.3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x14ac:dyDescent="0.3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x14ac:dyDescent="0.3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x14ac:dyDescent="0.3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x14ac:dyDescent="0.3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x14ac:dyDescent="0.3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10000</v>
      </c>
      <c r="L819" s="196">
        <v>15000</v>
      </c>
      <c r="M819" s="196">
        <f t="shared" si="209"/>
        <v>25000</v>
      </c>
      <c r="N819" s="172">
        <v>3210</v>
      </c>
    </row>
    <row r="820" spans="1:14" x14ac:dyDescent="0.3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x14ac:dyDescent="0.3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90000</v>
      </c>
      <c r="L821" s="196">
        <v>-85000</v>
      </c>
      <c r="M821" s="196">
        <f t="shared" si="209"/>
        <v>5000</v>
      </c>
      <c r="N821" s="172">
        <v>5410</v>
      </c>
    </row>
    <row r="822" spans="1:14" x14ac:dyDescent="0.3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x14ac:dyDescent="0.3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x14ac:dyDescent="0.3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x14ac:dyDescent="0.3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x14ac:dyDescent="0.3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x14ac:dyDescent="0.3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x14ac:dyDescent="0.3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x14ac:dyDescent="0.3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x14ac:dyDescent="0.3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x14ac:dyDescent="0.3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9.6" x14ac:dyDescent="0.3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x14ac:dyDescent="0.3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x14ac:dyDescent="0.3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x14ac:dyDescent="0.3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x14ac:dyDescent="0.3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x14ac:dyDescent="0.3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x14ac:dyDescent="0.3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6.4" x14ac:dyDescent="0.3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9.6" x14ac:dyDescent="0.3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x14ac:dyDescent="0.3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8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x14ac:dyDescent="0.3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9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x14ac:dyDescent="0.3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9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x14ac:dyDescent="0.3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9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x14ac:dyDescent="0.3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9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x14ac:dyDescent="0.3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40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6.4" x14ac:dyDescent="0.3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x14ac:dyDescent="0.3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x14ac:dyDescent="0.3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x14ac:dyDescent="0.3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x14ac:dyDescent="0.3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x14ac:dyDescent="0.3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x14ac:dyDescent="0.3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x14ac:dyDescent="0.3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x14ac:dyDescent="0.3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x14ac:dyDescent="0.3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x14ac:dyDescent="0.3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x14ac:dyDescent="0.3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x14ac:dyDescent="0.3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6.4" x14ac:dyDescent="0.3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x14ac:dyDescent="0.3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x14ac:dyDescent="0.3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x14ac:dyDescent="0.3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x14ac:dyDescent="0.3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x14ac:dyDescent="0.3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x14ac:dyDescent="0.3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x14ac:dyDescent="0.3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x14ac:dyDescent="0.3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x14ac:dyDescent="0.3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x14ac:dyDescent="0.3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x14ac:dyDescent="0.3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x14ac:dyDescent="0.3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6.4" x14ac:dyDescent="0.3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x14ac:dyDescent="0.3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x14ac:dyDescent="0.3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x14ac:dyDescent="0.3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x14ac:dyDescent="0.3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x14ac:dyDescent="0.3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x14ac:dyDescent="0.3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x14ac:dyDescent="0.3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x14ac:dyDescent="0.3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x14ac:dyDescent="0.3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x14ac:dyDescent="0.3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x14ac:dyDescent="0.3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x14ac:dyDescent="0.3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x14ac:dyDescent="0.3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x14ac:dyDescent="0.3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x14ac:dyDescent="0.3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x14ac:dyDescent="0.3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x14ac:dyDescent="0.3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x14ac:dyDescent="0.3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6.4" x14ac:dyDescent="0.3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6.4" x14ac:dyDescent="0.3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x14ac:dyDescent="0.3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x14ac:dyDescent="0.3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x14ac:dyDescent="0.3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x14ac:dyDescent="0.3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x14ac:dyDescent="0.3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x14ac:dyDescent="0.3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x14ac:dyDescent="0.3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x14ac:dyDescent="0.3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x14ac:dyDescent="0.3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x14ac:dyDescent="0.3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x14ac:dyDescent="0.3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x14ac:dyDescent="0.3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x14ac:dyDescent="0.3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x14ac:dyDescent="0.3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x14ac:dyDescent="0.3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x14ac:dyDescent="0.3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x14ac:dyDescent="0.3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x14ac:dyDescent="0.3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x14ac:dyDescent="0.3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x14ac:dyDescent="0.3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x14ac:dyDescent="0.3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x14ac:dyDescent="0.3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x14ac:dyDescent="0.3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x14ac:dyDescent="0.3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x14ac:dyDescent="0.3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x14ac:dyDescent="0.3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x14ac:dyDescent="0.3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x14ac:dyDescent="0.3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x14ac:dyDescent="0.3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x14ac:dyDescent="0.3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x14ac:dyDescent="0.3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x14ac:dyDescent="0.3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6.4" x14ac:dyDescent="0.3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250000</v>
      </c>
      <c r="L926" s="176">
        <f t="shared" si="240"/>
        <v>0</v>
      </c>
      <c r="M926" s="176">
        <f t="shared" si="240"/>
        <v>250000</v>
      </c>
      <c r="N926" s="172"/>
    </row>
    <row r="927" spans="1:14" ht="26.4" x14ac:dyDescent="0.3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x14ac:dyDescent="0.3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x14ac:dyDescent="0.3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43">K929+L929</f>
        <v>0</v>
      </c>
      <c r="N929" s="172">
        <v>3210</v>
      </c>
    </row>
    <row r="930" spans="1:14" x14ac:dyDescent="0.3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x14ac:dyDescent="0.3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43"/>
        <v>0</v>
      </c>
      <c r="N931" s="172">
        <v>5410</v>
      </c>
    </row>
    <row r="932" spans="1:14" x14ac:dyDescent="0.3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x14ac:dyDescent="0.3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x14ac:dyDescent="0.3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6.4" x14ac:dyDescent="0.3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250000</v>
      </c>
      <c r="L935" s="176">
        <f t="shared" si="244"/>
        <v>0</v>
      </c>
      <c r="M935" s="176">
        <f t="shared" si="244"/>
        <v>250000</v>
      </c>
      <c r="N935" s="172"/>
    </row>
    <row r="936" spans="1:14" x14ac:dyDescent="0.3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x14ac:dyDescent="0.3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x14ac:dyDescent="0.3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x14ac:dyDescent="0.3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x14ac:dyDescent="0.3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x14ac:dyDescent="0.3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x14ac:dyDescent="0.3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x14ac:dyDescent="0.3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x14ac:dyDescent="0.3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x14ac:dyDescent="0.3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x14ac:dyDescent="0.3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x14ac:dyDescent="0.3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x14ac:dyDescent="0.3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x14ac:dyDescent="0.3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182000</v>
      </c>
      <c r="L949" s="198">
        <f>SUM(L950:L991)</f>
        <v>0</v>
      </c>
      <c r="M949" s="198">
        <f t="shared" ref="M949" si="248">SUM(M950:M991)</f>
        <v>182000</v>
      </c>
      <c r="N949" s="172"/>
    </row>
    <row r="950" spans="1:14" x14ac:dyDescent="0.3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80000</v>
      </c>
      <c r="L950" s="196">
        <v>0</v>
      </c>
      <c r="M950" s="196">
        <f t="shared" ref="M950:M991" si="249">K950+L950</f>
        <v>80000</v>
      </c>
      <c r="N950" s="172">
        <v>3210</v>
      </c>
    </row>
    <row r="951" spans="1:14" x14ac:dyDescent="0.3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x14ac:dyDescent="0.3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x14ac:dyDescent="0.3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x14ac:dyDescent="0.3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x14ac:dyDescent="0.3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x14ac:dyDescent="0.3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x14ac:dyDescent="0.3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x14ac:dyDescent="0.3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x14ac:dyDescent="0.3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x14ac:dyDescent="0.3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x14ac:dyDescent="0.3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x14ac:dyDescent="0.3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12000</v>
      </c>
      <c r="L962" s="196">
        <v>0</v>
      </c>
      <c r="M962" s="196">
        <f t="shared" si="249"/>
        <v>12000</v>
      </c>
      <c r="N962" s="172">
        <v>3210</v>
      </c>
    </row>
    <row r="963" spans="1:14" x14ac:dyDescent="0.3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x14ac:dyDescent="0.3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x14ac:dyDescent="0.3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x14ac:dyDescent="0.3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x14ac:dyDescent="0.3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x14ac:dyDescent="0.3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5000</v>
      </c>
      <c r="L968" s="196">
        <v>0</v>
      </c>
      <c r="M968" s="196">
        <f t="shared" si="249"/>
        <v>5000</v>
      </c>
      <c r="N968" s="172">
        <v>3210</v>
      </c>
    </row>
    <row r="969" spans="1:14" x14ac:dyDescent="0.3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x14ac:dyDescent="0.3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x14ac:dyDescent="0.3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x14ac:dyDescent="0.3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x14ac:dyDescent="0.3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x14ac:dyDescent="0.3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5000</v>
      </c>
      <c r="L974" s="196">
        <v>0</v>
      </c>
      <c r="M974" s="196">
        <f t="shared" si="249"/>
        <v>5000</v>
      </c>
      <c r="N974" s="172">
        <v>3210</v>
      </c>
    </row>
    <row r="975" spans="1:14" x14ac:dyDescent="0.3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x14ac:dyDescent="0.3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x14ac:dyDescent="0.3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x14ac:dyDescent="0.3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x14ac:dyDescent="0.3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x14ac:dyDescent="0.3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10000</v>
      </c>
      <c r="L980" s="196">
        <v>0</v>
      </c>
      <c r="M980" s="196">
        <f t="shared" si="249"/>
        <v>10000</v>
      </c>
      <c r="N980" s="172">
        <v>3210</v>
      </c>
    </row>
    <row r="981" spans="1:14" x14ac:dyDescent="0.3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x14ac:dyDescent="0.3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x14ac:dyDescent="0.3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x14ac:dyDescent="0.3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x14ac:dyDescent="0.3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x14ac:dyDescent="0.3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20000</v>
      </c>
      <c r="L986" s="196">
        <v>0</v>
      </c>
      <c r="M986" s="196">
        <f t="shared" si="249"/>
        <v>20000</v>
      </c>
      <c r="N986" s="172">
        <v>3210</v>
      </c>
    </row>
    <row r="987" spans="1:14" x14ac:dyDescent="0.3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x14ac:dyDescent="0.3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50000</v>
      </c>
      <c r="L988" s="196">
        <v>0</v>
      </c>
      <c r="M988" s="196">
        <f t="shared" si="249"/>
        <v>50000</v>
      </c>
      <c r="N988" s="172">
        <v>5410</v>
      </c>
    </row>
    <row r="989" spans="1:14" x14ac:dyDescent="0.3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x14ac:dyDescent="0.3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x14ac:dyDescent="0.3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x14ac:dyDescent="0.3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50000</v>
      </c>
      <c r="L992" s="176">
        <f>SUM(L993:L998)</f>
        <v>0</v>
      </c>
      <c r="M992" s="176">
        <f t="shared" ref="M992" si="252">SUM(M993:M998)</f>
        <v>50000</v>
      </c>
      <c r="N992" s="172"/>
    </row>
    <row r="993" spans="1:14" x14ac:dyDescent="0.3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50000</v>
      </c>
      <c r="L993" s="196">
        <v>0</v>
      </c>
      <c r="M993" s="196">
        <f t="shared" ref="M993:M998" si="253">K993+L993</f>
        <v>50000</v>
      </c>
      <c r="N993" s="172">
        <v>3210</v>
      </c>
    </row>
    <row r="994" spans="1:14" x14ac:dyDescent="0.3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x14ac:dyDescent="0.3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x14ac:dyDescent="0.3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x14ac:dyDescent="0.3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x14ac:dyDescent="0.3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6.4" x14ac:dyDescent="0.3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18000</v>
      </c>
      <c r="L999" s="176">
        <f>SUM(L1000:L1005)</f>
        <v>0</v>
      </c>
      <c r="M999" s="176">
        <f t="shared" ref="M999" si="254">SUM(M1000:M1005)</f>
        <v>18000</v>
      </c>
      <c r="N999" s="172"/>
    </row>
    <row r="1000" spans="1:14" x14ac:dyDescent="0.3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12000</v>
      </c>
      <c r="L1000" s="196">
        <v>0</v>
      </c>
      <c r="M1000" s="196">
        <f t="shared" ref="M1000:M1005" si="255">K1000+L1000</f>
        <v>12000</v>
      </c>
      <c r="N1000" s="172">
        <v>3210</v>
      </c>
    </row>
    <row r="1001" spans="1:14" x14ac:dyDescent="0.3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x14ac:dyDescent="0.3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6000</v>
      </c>
      <c r="L1002" s="196">
        <v>0</v>
      </c>
      <c r="M1002" s="196">
        <f t="shared" si="255"/>
        <v>6000</v>
      </c>
      <c r="N1002" s="172">
        <v>5410</v>
      </c>
    </row>
    <row r="1003" spans="1:14" x14ac:dyDescent="0.3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x14ac:dyDescent="0.3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x14ac:dyDescent="0.3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x14ac:dyDescent="0.3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x14ac:dyDescent="0.3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x14ac:dyDescent="0.3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x14ac:dyDescent="0.3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x14ac:dyDescent="0.3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x14ac:dyDescent="0.3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x14ac:dyDescent="0.3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x14ac:dyDescent="0.3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x14ac:dyDescent="0.3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x14ac:dyDescent="0.3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x14ac:dyDescent="0.3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x14ac:dyDescent="0.3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x14ac:dyDescent="0.3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x14ac:dyDescent="0.3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6.4" x14ac:dyDescent="0.3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6.4" x14ac:dyDescent="0.3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x14ac:dyDescent="0.3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x14ac:dyDescent="0.3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x14ac:dyDescent="0.3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x14ac:dyDescent="0.3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x14ac:dyDescent="0.3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x14ac:dyDescent="0.3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6.4" x14ac:dyDescent="0.3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x14ac:dyDescent="0.3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x14ac:dyDescent="0.3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x14ac:dyDescent="0.3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x14ac:dyDescent="0.3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x14ac:dyDescent="0.3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x14ac:dyDescent="0.3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6.4" x14ac:dyDescent="0.3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50000</v>
      </c>
      <c r="L1035" s="176">
        <f t="shared" si="270"/>
        <v>0</v>
      </c>
      <c r="M1035" s="176">
        <f t="shared" si="270"/>
        <v>50000</v>
      </c>
      <c r="N1035" s="172"/>
    </row>
    <row r="1036" spans="1:14" ht="26.4" x14ac:dyDescent="0.3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50000</v>
      </c>
      <c r="L1036" s="176">
        <f t="shared" si="271"/>
        <v>0</v>
      </c>
      <c r="M1036" s="176">
        <f t="shared" si="271"/>
        <v>50000</v>
      </c>
      <c r="N1036" s="172"/>
    </row>
    <row r="1037" spans="1:14" ht="52.8" x14ac:dyDescent="0.3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x14ac:dyDescent="0.3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x14ac:dyDescent="0.3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x14ac:dyDescent="0.3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x14ac:dyDescent="0.3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x14ac:dyDescent="0.3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x14ac:dyDescent="0.3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9.6" x14ac:dyDescent="0.3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50000</v>
      </c>
      <c r="L1044" s="176">
        <f>SUM(L1045:L1050)</f>
        <v>0</v>
      </c>
      <c r="M1044" s="176">
        <f t="shared" ref="M1044" si="274">SUM(M1045:M1050)</f>
        <v>50000</v>
      </c>
      <c r="N1044" s="172"/>
    </row>
    <row r="1045" spans="1:14" x14ac:dyDescent="0.3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50000</v>
      </c>
      <c r="L1045" s="196">
        <v>0</v>
      </c>
      <c r="M1045" s="196">
        <f t="shared" ref="M1045:M1050" si="275">K1045+L1045</f>
        <v>50000</v>
      </c>
      <c r="N1045" s="172">
        <v>3210</v>
      </c>
    </row>
    <row r="1046" spans="1:14" x14ac:dyDescent="0.3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x14ac:dyDescent="0.3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x14ac:dyDescent="0.3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x14ac:dyDescent="0.3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x14ac:dyDescent="0.3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x14ac:dyDescent="0.3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6.4" x14ac:dyDescent="0.3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29326</v>
      </c>
      <c r="L1052" s="161">
        <f t="shared" ref="L1052:M1052" si="276">SUM(L1053,L1073,L1094,L1101,L1108,L1203,L1128,L1145,L1152,L1159,L1252,L1223,L1241,L1186)</f>
        <v>9262</v>
      </c>
      <c r="M1052" s="161">
        <f t="shared" si="276"/>
        <v>38588</v>
      </c>
    </row>
    <row r="1053" spans="1:14" ht="26.4" x14ac:dyDescent="0.3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7">SUM(L1055)</f>
        <v>9367</v>
      </c>
      <c r="M1053" s="182">
        <f t="shared" si="277"/>
        <v>9367</v>
      </c>
      <c r="N1053" s="172"/>
    </row>
    <row r="1054" spans="1:14" ht="26.4" x14ac:dyDescent="0.3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8">SUMIF($F1055:$F1072,$G1054,L1055:L1072)</f>
        <v>9367</v>
      </c>
      <c r="M1054" s="171">
        <f t="shared" si="278"/>
        <v>9367</v>
      </c>
      <c r="N1054" s="172"/>
    </row>
    <row r="1055" spans="1:14" x14ac:dyDescent="0.3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9">SUM(L1056,L1061)</f>
        <v>9367</v>
      </c>
      <c r="M1055" s="176">
        <f t="shared" si="279"/>
        <v>9367</v>
      </c>
    </row>
    <row r="1056" spans="1:14" x14ac:dyDescent="0.3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80">SUM(L1057,L1059)</f>
        <v>5093</v>
      </c>
      <c r="M1056" s="176">
        <f t="shared" si="280"/>
        <v>5093</v>
      </c>
    </row>
    <row r="1057" spans="1:14" x14ac:dyDescent="0.3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1">SUM(L1058)</f>
        <v>4371</v>
      </c>
      <c r="M1057" s="176">
        <f t="shared" si="281"/>
        <v>4371</v>
      </c>
    </row>
    <row r="1058" spans="1:14" x14ac:dyDescent="0.3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4371</v>
      </c>
      <c r="M1058" s="180">
        <f>K1058+L1058</f>
        <v>4371</v>
      </c>
      <c r="N1058" s="38">
        <v>111</v>
      </c>
    </row>
    <row r="1059" spans="1:14" x14ac:dyDescent="0.3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722</v>
      </c>
      <c r="M1059" s="176">
        <f>SUM(M1060:M1060)</f>
        <v>722</v>
      </c>
    </row>
    <row r="1060" spans="1:14" ht="26.4" x14ac:dyDescent="0.3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722</v>
      </c>
      <c r="M1060" s="180">
        <f>K1060+L1060</f>
        <v>722</v>
      </c>
      <c r="N1060" s="38">
        <v>111</v>
      </c>
    </row>
    <row r="1061" spans="1:14" x14ac:dyDescent="0.3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4274</v>
      </c>
      <c r="M1061" s="176">
        <f>SUM(M1062,M1065,M1067,M1069)</f>
        <v>4274</v>
      </c>
    </row>
    <row r="1062" spans="1:14" x14ac:dyDescent="0.3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6.4" x14ac:dyDescent="0.3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3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3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1813</v>
      </c>
      <c r="M1065" s="176">
        <f>SUM(M1066:M1066)</f>
        <v>1813</v>
      </c>
    </row>
    <row r="1066" spans="1:14" x14ac:dyDescent="0.3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1813</v>
      </c>
      <c r="M1066" s="180">
        <f>K1066+L1066</f>
        <v>1813</v>
      </c>
      <c r="N1066" s="38">
        <v>111</v>
      </c>
    </row>
    <row r="1067" spans="1:14" ht="26.4" x14ac:dyDescent="0.3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6.4" x14ac:dyDescent="0.3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6.4" x14ac:dyDescent="0.3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2461</v>
      </c>
      <c r="M1069" s="176">
        <f>SUM(M1070:M1071)</f>
        <v>2461</v>
      </c>
    </row>
    <row r="1070" spans="1:14" x14ac:dyDescent="0.3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2461</v>
      </c>
      <c r="M1070" s="180">
        <f>K1070+L1070</f>
        <v>2461</v>
      </c>
      <c r="N1070" s="38">
        <v>111</v>
      </c>
    </row>
    <row r="1071" spans="1:14" ht="26.4" x14ac:dyDescent="0.3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3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6.4" x14ac:dyDescent="0.3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6.4" x14ac:dyDescent="0.3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3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3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3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3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3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6.4" x14ac:dyDescent="0.3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3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3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3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6.4" x14ac:dyDescent="0.3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3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3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6.4" x14ac:dyDescent="0.3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3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6.4" x14ac:dyDescent="0.3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3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3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3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3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9.6" x14ac:dyDescent="0.3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1950</v>
      </c>
      <c r="L1094" s="182">
        <f>SUM(L1096)</f>
        <v>-105</v>
      </c>
      <c r="M1094" s="182">
        <f>SUM(M1096)</f>
        <v>1845</v>
      </c>
      <c r="N1094" s="172"/>
    </row>
    <row r="1095" spans="1:14" ht="26.4" x14ac:dyDescent="0.3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1950</v>
      </c>
      <c r="L1095" s="171">
        <f t="shared" si="291"/>
        <v>-105</v>
      </c>
      <c r="M1095" s="171">
        <f t="shared" si="291"/>
        <v>1845</v>
      </c>
      <c r="N1095" s="172"/>
    </row>
    <row r="1096" spans="1:14" ht="26.4" x14ac:dyDescent="0.3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1950</v>
      </c>
      <c r="L1096" s="176">
        <f t="shared" si="292"/>
        <v>-105</v>
      </c>
      <c r="M1096" s="176">
        <f t="shared" si="292"/>
        <v>1845</v>
      </c>
    </row>
    <row r="1097" spans="1:14" ht="26.4" x14ac:dyDescent="0.3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1950</v>
      </c>
      <c r="L1097" s="176">
        <f t="shared" si="292"/>
        <v>-105</v>
      </c>
      <c r="M1097" s="176">
        <f t="shared" si="292"/>
        <v>1845</v>
      </c>
      <c r="N1097" s="172"/>
    </row>
    <row r="1098" spans="1:14" ht="26.4" x14ac:dyDescent="0.3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1950</v>
      </c>
      <c r="L1098" s="176">
        <f t="shared" si="292"/>
        <v>-105</v>
      </c>
      <c r="M1098" s="176">
        <f t="shared" si="292"/>
        <v>1845</v>
      </c>
      <c r="N1098" s="172"/>
    </row>
    <row r="1099" spans="1:14" x14ac:dyDescent="0.3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1950</v>
      </c>
      <c r="L1099" s="196">
        <v>-105</v>
      </c>
      <c r="M1099" s="180">
        <f>K1099+L1099</f>
        <v>1845</v>
      </c>
      <c r="N1099" s="38">
        <v>111</v>
      </c>
    </row>
    <row r="1100" spans="1:14" x14ac:dyDescent="0.3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3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0</v>
      </c>
      <c r="L1101" s="182">
        <f>SUM(L1103)</f>
        <v>0</v>
      </c>
      <c r="M1101" s="182">
        <f>SUM(M1103)</f>
        <v>0</v>
      </c>
      <c r="N1101" s="172"/>
    </row>
    <row r="1102" spans="1:14" ht="26.4" x14ac:dyDescent="0.3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0</v>
      </c>
      <c r="L1102" s="171">
        <f t="shared" si="293"/>
        <v>0</v>
      </c>
      <c r="M1102" s="171">
        <f t="shared" si="293"/>
        <v>0</v>
      </c>
      <c r="N1102" s="172"/>
    </row>
    <row r="1103" spans="1:14" x14ac:dyDescent="0.3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0</v>
      </c>
      <c r="L1103" s="176">
        <f t="shared" si="294"/>
        <v>0</v>
      </c>
      <c r="M1103" s="176">
        <f t="shared" si="294"/>
        <v>0</v>
      </c>
      <c r="N1103" s="172"/>
    </row>
    <row r="1104" spans="1:14" x14ac:dyDescent="0.3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0</v>
      </c>
      <c r="L1104" s="176">
        <f t="shared" si="294"/>
        <v>0</v>
      </c>
      <c r="M1104" s="176">
        <f t="shared" si="294"/>
        <v>0</v>
      </c>
      <c r="N1104" s="172"/>
    </row>
    <row r="1105" spans="1:14" x14ac:dyDescent="0.3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0</v>
      </c>
      <c r="L1105" s="176">
        <f t="shared" si="294"/>
        <v>0</v>
      </c>
      <c r="M1105" s="176">
        <f t="shared" si="294"/>
        <v>0</v>
      </c>
      <c r="N1105" s="172"/>
    </row>
    <row r="1106" spans="1:14" x14ac:dyDescent="0.3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3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3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0</v>
      </c>
      <c r="L1108" s="205">
        <f>SUM(L1111)</f>
        <v>0</v>
      </c>
      <c r="M1108" s="205">
        <f>SUM(M1111)</f>
        <v>0</v>
      </c>
      <c r="N1108" s="172"/>
    </row>
    <row r="1109" spans="1:14" ht="26.4" x14ac:dyDescent="0.3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6.4" x14ac:dyDescent="0.3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0</v>
      </c>
      <c r="L1110" s="207">
        <f>SUMIF($F1111:$F1127,$G1110,L1111:L1127)</f>
        <v>0</v>
      </c>
      <c r="M1110" s="207">
        <f>SUMIF($F1111:$F1127,$G1110,M1111:M1127)</f>
        <v>0</v>
      </c>
      <c r="N1110" s="172"/>
    </row>
    <row r="1111" spans="1:14" x14ac:dyDescent="0.3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0</v>
      </c>
      <c r="L1111" s="204">
        <f>SUM(L1112,L1119)</f>
        <v>0</v>
      </c>
      <c r="M1111" s="204">
        <f>SUM(M1112,M1119)</f>
        <v>0</v>
      </c>
      <c r="N1111" s="172"/>
    </row>
    <row r="1112" spans="1:14" x14ac:dyDescent="0.3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0</v>
      </c>
      <c r="L1112" s="204">
        <f>SUM(L1113,L1115,L1117)</f>
        <v>0</v>
      </c>
      <c r="M1112" s="204">
        <f>SUM(M1113,M1115,M1117)</f>
        <v>0</v>
      </c>
      <c r="N1112" s="172"/>
    </row>
    <row r="1113" spans="1:14" x14ac:dyDescent="0.3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0</v>
      </c>
      <c r="L1113" s="204">
        <f>SUM(L1114:L1114)</f>
        <v>0</v>
      </c>
      <c r="M1113" s="204">
        <f>SUM(M1114:M1114)</f>
        <v>0</v>
      </c>
      <c r="N1113" s="209"/>
    </row>
    <row r="1114" spans="1:14" x14ac:dyDescent="0.3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0</v>
      </c>
      <c r="L1114" s="196">
        <v>0</v>
      </c>
      <c r="M1114" s="210">
        <f>K1114+L1114</f>
        <v>0</v>
      </c>
      <c r="N1114" s="211">
        <v>526</v>
      </c>
    </row>
    <row r="1115" spans="1:14" x14ac:dyDescent="0.3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0</v>
      </c>
      <c r="L1115" s="204">
        <f>SUM(L1116)</f>
        <v>0</v>
      </c>
      <c r="M1115" s="204">
        <f>SUM(M1116)</f>
        <v>0</v>
      </c>
      <c r="N1115" s="172"/>
    </row>
    <row r="1116" spans="1:14" x14ac:dyDescent="0.3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0</v>
      </c>
      <c r="L1116" s="196">
        <v>0</v>
      </c>
      <c r="M1116" s="210">
        <f>K1116+L1116</f>
        <v>0</v>
      </c>
      <c r="N1116" s="211">
        <v>526</v>
      </c>
    </row>
    <row r="1117" spans="1:14" x14ac:dyDescent="0.3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0</v>
      </c>
      <c r="L1117" s="204">
        <f>SUM(L1118:L1118)</f>
        <v>0</v>
      </c>
      <c r="M1117" s="204">
        <f>SUM(M1118:M1118)</f>
        <v>0</v>
      </c>
      <c r="N1117" s="172"/>
    </row>
    <row r="1118" spans="1:14" ht="26.4" x14ac:dyDescent="0.3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0</v>
      </c>
      <c r="L1118" s="196">
        <v>0</v>
      </c>
      <c r="M1118" s="210">
        <f>K1118+L1118</f>
        <v>0</v>
      </c>
      <c r="N1118" s="211">
        <v>526</v>
      </c>
    </row>
    <row r="1119" spans="1:14" x14ac:dyDescent="0.3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0</v>
      </c>
      <c r="L1119" s="204">
        <f>SUM(L1120,L1123,L1125)</f>
        <v>0</v>
      </c>
      <c r="M1119" s="204">
        <f>SUM(M1120,M1123,M1125)</f>
        <v>0</v>
      </c>
    </row>
    <row r="1120" spans="1:14" x14ac:dyDescent="0.3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0</v>
      </c>
      <c r="L1120" s="204">
        <f>SUM(L1121:L1122)</f>
        <v>0</v>
      </c>
      <c r="M1120" s="204">
        <f>SUM(M1121:M1122)</f>
        <v>0</v>
      </c>
    </row>
    <row r="1121" spans="1:14" x14ac:dyDescent="0.3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0</v>
      </c>
      <c r="L1121" s="196">
        <v>0</v>
      </c>
      <c r="M1121" s="210">
        <f>K1121+L1121</f>
        <v>0</v>
      </c>
      <c r="N1121" s="211">
        <v>526</v>
      </c>
    </row>
    <row r="1122" spans="1:14" ht="26.4" x14ac:dyDescent="0.3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0</v>
      </c>
      <c r="L1122" s="196">
        <v>0</v>
      </c>
      <c r="M1122" s="210">
        <f>K1122+L1122</f>
        <v>0</v>
      </c>
      <c r="N1122" s="211">
        <v>526</v>
      </c>
    </row>
    <row r="1123" spans="1:14" x14ac:dyDescent="0.3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0</v>
      </c>
      <c r="L1123" s="204">
        <f>SUM(L1124:L1124)</f>
        <v>0</v>
      </c>
      <c r="M1123" s="204">
        <f>SUM(M1124:M1124)</f>
        <v>0</v>
      </c>
      <c r="N1123" s="172"/>
    </row>
    <row r="1124" spans="1:14" x14ac:dyDescent="0.3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0</v>
      </c>
      <c r="L1124" s="196">
        <v>0</v>
      </c>
      <c r="M1124" s="210">
        <f>K1124+L1124</f>
        <v>0</v>
      </c>
      <c r="N1124" s="211">
        <v>526</v>
      </c>
    </row>
    <row r="1125" spans="1:14" ht="26.4" x14ac:dyDescent="0.3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0</v>
      </c>
      <c r="L1125" s="204">
        <f>SUM(L1126:L1126)</f>
        <v>0</v>
      </c>
      <c r="M1125" s="204">
        <f>SUM(M1126:M1126)</f>
        <v>0</v>
      </c>
    </row>
    <row r="1126" spans="1:14" x14ac:dyDescent="0.3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0</v>
      </c>
      <c r="L1126" s="196">
        <v>0</v>
      </c>
      <c r="M1126" s="210">
        <f>K1126+L1126</f>
        <v>0</v>
      </c>
      <c r="N1126" s="211">
        <v>526</v>
      </c>
    </row>
    <row r="1127" spans="1:14" x14ac:dyDescent="0.3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3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6.4" x14ac:dyDescent="0.3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3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3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3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3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3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3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3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6.4" x14ac:dyDescent="0.3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3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3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3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6.4" x14ac:dyDescent="0.3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3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3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3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6.4" x14ac:dyDescent="0.3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27376</v>
      </c>
      <c r="L1145" s="182">
        <f>SUM(L1147)</f>
        <v>0</v>
      </c>
      <c r="M1145" s="182">
        <f>SUM(M1147)</f>
        <v>27376</v>
      </c>
    </row>
    <row r="1146" spans="1:14" ht="26.4" x14ac:dyDescent="0.3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27376</v>
      </c>
      <c r="L1146" s="171">
        <f t="shared" si="317"/>
        <v>0</v>
      </c>
      <c r="M1146" s="171">
        <f t="shared" si="317"/>
        <v>27376</v>
      </c>
      <c r="N1146" s="172"/>
    </row>
    <row r="1147" spans="1:14" x14ac:dyDescent="0.3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27376</v>
      </c>
      <c r="L1147" s="176">
        <f t="shared" si="318"/>
        <v>0</v>
      </c>
      <c r="M1147" s="176">
        <f t="shared" si="318"/>
        <v>27376</v>
      </c>
    </row>
    <row r="1148" spans="1:14" x14ac:dyDescent="0.3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27376</v>
      </c>
      <c r="L1148" s="176">
        <f>SUM(L1149)</f>
        <v>0</v>
      </c>
      <c r="M1148" s="176">
        <f>SUM(M1149)</f>
        <v>27376</v>
      </c>
    </row>
    <row r="1149" spans="1:14" x14ac:dyDescent="0.3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27376</v>
      </c>
      <c r="L1149" s="176">
        <f>SUM(L1150:L1150)</f>
        <v>0</v>
      </c>
      <c r="M1149" s="176">
        <f>SUM(M1150:M1150)</f>
        <v>27376</v>
      </c>
      <c r="N1149" s="172"/>
    </row>
    <row r="1150" spans="1:14" x14ac:dyDescent="0.3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27376</v>
      </c>
      <c r="L1150" s="196">
        <v>0</v>
      </c>
      <c r="M1150" s="180">
        <f>K1150+L1150</f>
        <v>27376</v>
      </c>
      <c r="N1150" s="213">
        <v>5212</v>
      </c>
    </row>
    <row r="1151" spans="1:14" x14ac:dyDescent="0.3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6.4" x14ac:dyDescent="0.3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0</v>
      </c>
      <c r="L1152" s="182">
        <f t="shared" si="323"/>
        <v>0</v>
      </c>
      <c r="M1152" s="182">
        <f t="shared" si="323"/>
        <v>0</v>
      </c>
      <c r="N1152" s="172"/>
    </row>
    <row r="1153" spans="1:14" ht="26.4" x14ac:dyDescent="0.3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0</v>
      </c>
      <c r="L1153" s="171">
        <f>SUMIF($F1154:$F1158,$G1153,L1154:L1158)</f>
        <v>0</v>
      </c>
      <c r="M1153" s="171">
        <f>SUMIF($F1154:$F1158,$G1153,M1154:M1158)</f>
        <v>0</v>
      </c>
      <c r="N1153" s="172"/>
    </row>
    <row r="1154" spans="1:14" x14ac:dyDescent="0.3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0</v>
      </c>
      <c r="L1154" s="176">
        <f t="shared" si="324"/>
        <v>0</v>
      </c>
      <c r="M1154" s="176">
        <f t="shared" si="324"/>
        <v>0</v>
      </c>
      <c r="N1154" s="172"/>
    </row>
    <row r="1155" spans="1:14" x14ac:dyDescent="0.3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0</v>
      </c>
      <c r="L1155" s="176">
        <f>SUM(L1156)</f>
        <v>0</v>
      </c>
      <c r="M1155" s="176">
        <f>SUM(M1156)</f>
        <v>0</v>
      </c>
      <c r="N1155" s="172"/>
    </row>
    <row r="1156" spans="1:14" x14ac:dyDescent="0.3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0</v>
      </c>
      <c r="L1156" s="176">
        <f>SUM(L1157:L1157)</f>
        <v>0</v>
      </c>
      <c r="M1156" s="176">
        <f>SUM(M1157:M1157)</f>
        <v>0</v>
      </c>
      <c r="N1156" s="172"/>
    </row>
    <row r="1157" spans="1:14" x14ac:dyDescent="0.3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0</v>
      </c>
      <c r="L1157" s="196">
        <v>0</v>
      </c>
      <c r="M1157" s="180">
        <f>K1157+L1157</f>
        <v>0</v>
      </c>
      <c r="N1157" s="211">
        <v>527</v>
      </c>
    </row>
    <row r="1158" spans="1:14" x14ac:dyDescent="0.3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3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6.4" x14ac:dyDescent="0.3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3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3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3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3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3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3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3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6.4" x14ac:dyDescent="0.3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3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3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3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6.4" x14ac:dyDescent="0.3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3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x14ac:dyDescent="0.3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3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6.4" x14ac:dyDescent="0.3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3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3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3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3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3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3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6.4" x14ac:dyDescent="0.3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3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3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3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6.4" x14ac:dyDescent="0.3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3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3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3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3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3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3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3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6.4" x14ac:dyDescent="0.3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3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3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3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6.4" x14ac:dyDescent="0.3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3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3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3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3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6.4" x14ac:dyDescent="0.3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3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3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3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3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3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6.4" x14ac:dyDescent="0.3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3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3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6.4" x14ac:dyDescent="0.3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3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3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3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3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3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6.4" x14ac:dyDescent="0.3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3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6.4" x14ac:dyDescent="0.3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3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6.4" x14ac:dyDescent="0.3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6.4" x14ac:dyDescent="0.3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3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3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3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3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3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3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3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6.4" x14ac:dyDescent="0.3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3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3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6.4" x14ac:dyDescent="0.3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3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3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6.4" x14ac:dyDescent="0.3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6.4" x14ac:dyDescent="0.3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3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6.4" x14ac:dyDescent="0.3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0</v>
      </c>
      <c r="M1241" s="182">
        <f>SUM(M1243)</f>
        <v>0</v>
      </c>
      <c r="N1241" s="172"/>
    </row>
    <row r="1242" spans="1:14" ht="26.4" x14ac:dyDescent="0.3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0</v>
      </c>
      <c r="M1242" s="171">
        <f>SUMIF($F1243:$F1251,$G1242,M1243:M1251)</f>
        <v>0</v>
      </c>
      <c r="N1242" s="172"/>
    </row>
    <row r="1243" spans="1:14" x14ac:dyDescent="0.3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0</v>
      </c>
      <c r="M1243" s="176">
        <f t="shared" si="368"/>
        <v>0</v>
      </c>
    </row>
    <row r="1244" spans="1:14" x14ac:dyDescent="0.3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0</v>
      </c>
      <c r="M1244" s="176">
        <f t="shared" si="369"/>
        <v>0</v>
      </c>
      <c r="N1244" s="172"/>
    </row>
    <row r="1245" spans="1:14" x14ac:dyDescent="0.3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3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x14ac:dyDescent="0.3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3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3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0</v>
      </c>
      <c r="M1249" s="176">
        <f>SUM(M1250:M1250)</f>
        <v>0</v>
      </c>
      <c r="N1249" s="172"/>
    </row>
    <row r="1250" spans="1:14" ht="26.4" x14ac:dyDescent="0.3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0</v>
      </c>
      <c r="M1250" s="180">
        <f>K1250+L1250</f>
        <v>0</v>
      </c>
      <c r="N1250" s="38">
        <v>111</v>
      </c>
    </row>
    <row r="1251" spans="1:14" x14ac:dyDescent="0.3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9.6" x14ac:dyDescent="0.3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6.4" x14ac:dyDescent="0.3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3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3.2" x14ac:dyDescent="0.25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3.2" x14ac:dyDescent="0.25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3.2" x14ac:dyDescent="0.25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6.4" x14ac:dyDescent="0.25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3.2" x14ac:dyDescent="0.25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3.2" x14ac:dyDescent="0.25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3.2" x14ac:dyDescent="0.25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3.2" x14ac:dyDescent="0.25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17365503</v>
      </c>
      <c r="L1262" s="104">
        <f t="shared" si="374"/>
        <v>1454709</v>
      </c>
      <c r="M1262" s="104">
        <f t="shared" si="374"/>
        <v>18820212</v>
      </c>
      <c r="N1262" s="38"/>
    </row>
    <row r="1263" spans="1:14" s="39" customFormat="1" ht="13.2" x14ac:dyDescent="0.25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261950</v>
      </c>
      <c r="L1263" s="104">
        <f t="shared" si="374"/>
        <v>-105</v>
      </c>
      <c r="M1263" s="104">
        <f t="shared" si="374"/>
        <v>261845</v>
      </c>
      <c r="N1263" s="38"/>
    </row>
    <row r="1264" spans="1:14" s="39" customFormat="1" ht="13.2" x14ac:dyDescent="0.25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50000</v>
      </c>
      <c r="L1264" s="104">
        <f t="shared" si="374"/>
        <v>0</v>
      </c>
      <c r="M1264" s="104">
        <f t="shared" si="374"/>
        <v>50000</v>
      </c>
      <c r="N1264" s="38"/>
    </row>
    <row r="1265" spans="1:17" s="39" customFormat="1" ht="13.2" x14ac:dyDescent="0.25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17677453</v>
      </c>
      <c r="L1265" s="105">
        <f t="shared" ref="L1265:M1265" si="375">SUM(L1262:L1264)</f>
        <v>1454604</v>
      </c>
      <c r="M1265" s="105">
        <f t="shared" si="375"/>
        <v>19132057</v>
      </c>
      <c r="N1265" s="38"/>
    </row>
    <row r="1266" spans="1:17" s="39" customFormat="1" ht="13.2" x14ac:dyDescent="0.25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3.2" x14ac:dyDescent="0.25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0.399999999999999" x14ac:dyDescent="0.25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3.2" x14ac:dyDescent="0.25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1950</v>
      </c>
      <c r="L1269" s="76">
        <f t="shared" si="376"/>
        <v>9262</v>
      </c>
      <c r="M1269" s="76">
        <f t="shared" si="376"/>
        <v>11212</v>
      </c>
      <c r="N1269" s="38"/>
    </row>
    <row r="1270" spans="1:17" s="39" customFormat="1" ht="13.2" x14ac:dyDescent="0.25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933127</v>
      </c>
      <c r="L1270" s="76">
        <f t="shared" si="376"/>
        <v>16015</v>
      </c>
      <c r="M1270" s="76">
        <f t="shared" si="376"/>
        <v>949142</v>
      </c>
      <c r="N1270" s="38"/>
    </row>
    <row r="1271" spans="1:17" s="39" customFormat="1" ht="13.2" x14ac:dyDescent="0.25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0</v>
      </c>
      <c r="M1271" s="76">
        <f t="shared" si="376"/>
        <v>0</v>
      </c>
      <c r="N1271" s="38"/>
    </row>
    <row r="1272" spans="1:17" s="39" customFormat="1" ht="13.2" x14ac:dyDescent="0.25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3.2" x14ac:dyDescent="0.25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0</v>
      </c>
      <c r="L1273" s="108">
        <f t="shared" si="377"/>
        <v>0</v>
      </c>
      <c r="M1273" s="108">
        <f t="shared" si="377"/>
        <v>0</v>
      </c>
      <c r="N1273" s="38"/>
    </row>
    <row r="1274" spans="1:17" s="39" customFormat="1" ht="13.2" x14ac:dyDescent="0.25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0</v>
      </c>
      <c r="L1274" s="108">
        <f t="shared" si="377"/>
        <v>0</v>
      </c>
      <c r="M1274" s="108">
        <f t="shared" si="377"/>
        <v>0</v>
      </c>
      <c r="N1274" s="38"/>
    </row>
    <row r="1275" spans="1:17" s="39" customFormat="1" ht="13.2" x14ac:dyDescent="0.25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27376</v>
      </c>
      <c r="L1275" s="108">
        <f t="shared" si="377"/>
        <v>0</v>
      </c>
      <c r="M1275" s="108">
        <f t="shared" si="377"/>
        <v>27376</v>
      </c>
      <c r="N1275" s="38"/>
    </row>
    <row r="1276" spans="1:17" s="39" customFormat="1" ht="13.2" x14ac:dyDescent="0.25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934000</v>
      </c>
      <c r="L1276" s="76">
        <f t="shared" si="378"/>
        <v>112327</v>
      </c>
      <c r="M1276" s="76">
        <f t="shared" si="378"/>
        <v>1046327</v>
      </c>
      <c r="N1276" s="38"/>
    </row>
    <row r="1277" spans="1:17" s="39" customFormat="1" ht="13.2" x14ac:dyDescent="0.25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0</v>
      </c>
      <c r="L1277" s="76">
        <f t="shared" si="378"/>
        <v>0</v>
      </c>
      <c r="M1277" s="76">
        <f t="shared" si="378"/>
        <v>0</v>
      </c>
      <c r="N1277" s="38"/>
    </row>
    <row r="1278" spans="1:17" s="39" customFormat="1" ht="13.2" x14ac:dyDescent="0.25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15781000</v>
      </c>
      <c r="L1278" s="76">
        <f t="shared" si="378"/>
        <v>1317000</v>
      </c>
      <c r="M1278" s="76">
        <f t="shared" si="378"/>
        <v>17098000</v>
      </c>
      <c r="N1278" s="38"/>
    </row>
    <row r="1279" spans="1:17" s="39" customFormat="1" ht="13.2" x14ac:dyDescent="0.25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0</v>
      </c>
      <c r="L1279" s="76">
        <f t="shared" si="378"/>
        <v>0</v>
      </c>
      <c r="M1279" s="76">
        <f t="shared" si="378"/>
        <v>0</v>
      </c>
      <c r="N1279" s="38"/>
    </row>
    <row r="1280" spans="1:17" s="39" customFormat="1" ht="13.2" x14ac:dyDescent="0.25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0</v>
      </c>
      <c r="L1280" s="76">
        <f t="shared" si="378"/>
        <v>0</v>
      </c>
      <c r="M1280" s="76">
        <f t="shared" si="378"/>
        <v>0</v>
      </c>
      <c r="N1280" s="38"/>
    </row>
    <row r="1281" spans="1:14" s="39" customFormat="1" ht="13.2" x14ac:dyDescent="0.25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3.2" x14ac:dyDescent="0.25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17677453</v>
      </c>
      <c r="L1282" s="109">
        <f>SUM(L1269:L1281)</f>
        <v>1454604</v>
      </c>
      <c r="M1282" s="109">
        <f>SUM(M1269:M1281)</f>
        <v>19132057</v>
      </c>
      <c r="N1282" s="38"/>
    </row>
    <row r="1283" spans="1:14" s="39" customFormat="1" ht="13.2" x14ac:dyDescent="0.25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3.2" x14ac:dyDescent="0.25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0.399999999999999" x14ac:dyDescent="0.25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3.2" x14ac:dyDescent="0.25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3.2" x14ac:dyDescent="0.25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3.2" x14ac:dyDescent="0.25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3.2" x14ac:dyDescent="0.25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3.2" x14ac:dyDescent="0.25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3.2" x14ac:dyDescent="0.25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3.2" x14ac:dyDescent="0.25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3.2" x14ac:dyDescent="0.25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3.2" x14ac:dyDescent="0.25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3.2" x14ac:dyDescent="0.25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3.2" x14ac:dyDescent="0.25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3.2" x14ac:dyDescent="0.25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3.2" x14ac:dyDescent="0.25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3.2" x14ac:dyDescent="0.25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3.2" x14ac:dyDescent="0.25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3.2" x14ac:dyDescent="0.25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3.2" x14ac:dyDescent="0.25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3.2" x14ac:dyDescent="0.25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3.2" x14ac:dyDescent="0.25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3.2" x14ac:dyDescent="0.25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3.2" x14ac:dyDescent="0.25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3.2" x14ac:dyDescent="0.25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3.2" x14ac:dyDescent="0.25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3.2" x14ac:dyDescent="0.25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3.2" x14ac:dyDescent="0.25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3.2" x14ac:dyDescent="0.25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3.2" x14ac:dyDescent="0.25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3.2" x14ac:dyDescent="0.25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3.2" x14ac:dyDescent="0.25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3.2" x14ac:dyDescent="0.25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3.2" x14ac:dyDescent="0.25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3.2" x14ac:dyDescent="0.25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3.2" x14ac:dyDescent="0.25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3.2" x14ac:dyDescent="0.25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3.2" x14ac:dyDescent="0.25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3.2" x14ac:dyDescent="0.25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3.2" x14ac:dyDescent="0.25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3.2" x14ac:dyDescent="0.25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3.2" x14ac:dyDescent="0.25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3.2" x14ac:dyDescent="0.25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3.2" x14ac:dyDescent="0.25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3.2" x14ac:dyDescent="0.25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3.2" x14ac:dyDescent="0.25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3.2" x14ac:dyDescent="0.25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3.2" x14ac:dyDescent="0.25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3.2" x14ac:dyDescent="0.25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3.2" x14ac:dyDescent="0.25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3.2" x14ac:dyDescent="0.25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3.2" x14ac:dyDescent="0.25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3.2" x14ac:dyDescent="0.25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3.2" x14ac:dyDescent="0.25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3.2" x14ac:dyDescent="0.25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3.2" x14ac:dyDescent="0.25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3.2" x14ac:dyDescent="0.25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3.2" x14ac:dyDescent="0.25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3.2" x14ac:dyDescent="0.25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3.2" x14ac:dyDescent="0.25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3.2" x14ac:dyDescent="0.25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3.2" x14ac:dyDescent="0.25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3.2" x14ac:dyDescent="0.25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3.2" x14ac:dyDescent="0.25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3.2" x14ac:dyDescent="0.25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3.2" x14ac:dyDescent="0.25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3.2" x14ac:dyDescent="0.25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3.2" x14ac:dyDescent="0.25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3.2" x14ac:dyDescent="0.25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3.2" x14ac:dyDescent="0.25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3.2" x14ac:dyDescent="0.25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3.2" x14ac:dyDescent="0.25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3.2" x14ac:dyDescent="0.25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3.2" x14ac:dyDescent="0.25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3.2" x14ac:dyDescent="0.25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3.2" x14ac:dyDescent="0.25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3.2" x14ac:dyDescent="0.25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3.2" x14ac:dyDescent="0.25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3.2" x14ac:dyDescent="0.25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3.2" x14ac:dyDescent="0.25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3.2" x14ac:dyDescent="0.25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3.2" x14ac:dyDescent="0.25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3.2" x14ac:dyDescent="0.25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3.2" x14ac:dyDescent="0.25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3.2" x14ac:dyDescent="0.25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3.2" x14ac:dyDescent="0.25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3.2" x14ac:dyDescent="0.25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3.2" x14ac:dyDescent="0.25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3.2" x14ac:dyDescent="0.25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3.2" x14ac:dyDescent="0.25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3.2" x14ac:dyDescent="0.25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3.2" x14ac:dyDescent="0.25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3.2" x14ac:dyDescent="0.25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3.2" x14ac:dyDescent="0.25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3.2" x14ac:dyDescent="0.25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3.2" x14ac:dyDescent="0.25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3.2" x14ac:dyDescent="0.25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3.2" x14ac:dyDescent="0.25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3.2" x14ac:dyDescent="0.25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3.2" x14ac:dyDescent="0.25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3.2" x14ac:dyDescent="0.25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3.2" x14ac:dyDescent="0.25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3.2" x14ac:dyDescent="0.25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3.2" x14ac:dyDescent="0.25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3.2" x14ac:dyDescent="0.25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3.2" x14ac:dyDescent="0.25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3.2" x14ac:dyDescent="0.25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3.2" x14ac:dyDescent="0.25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3.2" x14ac:dyDescent="0.25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3.2" x14ac:dyDescent="0.25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3.2" x14ac:dyDescent="0.25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3.2" x14ac:dyDescent="0.25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3.2" x14ac:dyDescent="0.25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3.2" x14ac:dyDescent="0.25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3.2" x14ac:dyDescent="0.25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3.2" x14ac:dyDescent="0.25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3.2" x14ac:dyDescent="0.25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3.2" x14ac:dyDescent="0.25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3.2" x14ac:dyDescent="0.25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3.2" x14ac:dyDescent="0.25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3.2" x14ac:dyDescent="0.25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3.2" x14ac:dyDescent="0.25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3.2" x14ac:dyDescent="0.25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3.2" x14ac:dyDescent="0.25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3.2" x14ac:dyDescent="0.25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3.2" x14ac:dyDescent="0.25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3.2" x14ac:dyDescent="0.25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3.2" x14ac:dyDescent="0.25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3.2" x14ac:dyDescent="0.25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3.2" x14ac:dyDescent="0.25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3.2" x14ac:dyDescent="0.25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3.2" x14ac:dyDescent="0.25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3.2" x14ac:dyDescent="0.25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3.2" x14ac:dyDescent="0.25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3.2" x14ac:dyDescent="0.25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3.2" x14ac:dyDescent="0.25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3.2" x14ac:dyDescent="0.25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3.2" x14ac:dyDescent="0.25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3.2" x14ac:dyDescent="0.25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3.2" x14ac:dyDescent="0.25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3.2" x14ac:dyDescent="0.25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3.2" x14ac:dyDescent="0.25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3.2" x14ac:dyDescent="0.25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3.2" x14ac:dyDescent="0.25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3.2" x14ac:dyDescent="0.25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3.2" x14ac:dyDescent="0.25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3.2" x14ac:dyDescent="0.25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3.2" x14ac:dyDescent="0.25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3.2" x14ac:dyDescent="0.25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3.2" x14ac:dyDescent="0.25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3.2" x14ac:dyDescent="0.25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3.2" x14ac:dyDescent="0.25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3.2" x14ac:dyDescent="0.25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3.2" x14ac:dyDescent="0.25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3.2" x14ac:dyDescent="0.25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3.2" x14ac:dyDescent="0.25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3.2" x14ac:dyDescent="0.25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3.2" x14ac:dyDescent="0.25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3.2" x14ac:dyDescent="0.25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3.2" x14ac:dyDescent="0.25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3.2" x14ac:dyDescent="0.25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3.2" x14ac:dyDescent="0.25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3.2" x14ac:dyDescent="0.25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3.2" x14ac:dyDescent="0.25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3.2" x14ac:dyDescent="0.25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3.2" x14ac:dyDescent="0.25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3.2" x14ac:dyDescent="0.25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3.2" x14ac:dyDescent="0.25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3.2" x14ac:dyDescent="0.25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3.2" x14ac:dyDescent="0.25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3.2" x14ac:dyDescent="0.25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3.2" x14ac:dyDescent="0.25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3.2" x14ac:dyDescent="0.25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3.2" x14ac:dyDescent="0.25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3.2" x14ac:dyDescent="0.25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3.2" x14ac:dyDescent="0.25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3.2" x14ac:dyDescent="0.25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3.2" x14ac:dyDescent="0.25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3.2" x14ac:dyDescent="0.25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3.2" x14ac:dyDescent="0.25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3.2" x14ac:dyDescent="0.25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3.2" x14ac:dyDescent="0.25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3.2" x14ac:dyDescent="0.25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3.2" x14ac:dyDescent="0.25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3.2" x14ac:dyDescent="0.25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3.2" x14ac:dyDescent="0.25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3.2" x14ac:dyDescent="0.25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3.2" x14ac:dyDescent="0.25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3.2" x14ac:dyDescent="0.25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3.2" x14ac:dyDescent="0.25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3.2" x14ac:dyDescent="0.25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3.2" x14ac:dyDescent="0.25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3.2" x14ac:dyDescent="0.25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3.2" x14ac:dyDescent="0.25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3.2" x14ac:dyDescent="0.25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3.2" x14ac:dyDescent="0.25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3.2" x14ac:dyDescent="0.25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3.2" x14ac:dyDescent="0.25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3.2" x14ac:dyDescent="0.25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3.2" x14ac:dyDescent="0.25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3.2" x14ac:dyDescent="0.25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3.2" x14ac:dyDescent="0.25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3.2" x14ac:dyDescent="0.25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3.2" x14ac:dyDescent="0.25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3.2" x14ac:dyDescent="0.25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3.2" x14ac:dyDescent="0.25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3.2" x14ac:dyDescent="0.25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3.2" x14ac:dyDescent="0.25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3.2" x14ac:dyDescent="0.25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3.2" x14ac:dyDescent="0.25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3.2" x14ac:dyDescent="0.25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3.2" x14ac:dyDescent="0.25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3.2" x14ac:dyDescent="0.25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3.2" x14ac:dyDescent="0.25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3.2" x14ac:dyDescent="0.25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3.2" x14ac:dyDescent="0.25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3.2" x14ac:dyDescent="0.25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3.2" x14ac:dyDescent="0.25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3.2" x14ac:dyDescent="0.25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3.2" x14ac:dyDescent="0.25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3.2" x14ac:dyDescent="0.25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3.2" x14ac:dyDescent="0.25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3.2" x14ac:dyDescent="0.25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3.2" x14ac:dyDescent="0.25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3.2" x14ac:dyDescent="0.25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3.2" x14ac:dyDescent="0.25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3.2" x14ac:dyDescent="0.25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3.2" x14ac:dyDescent="0.25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3.2" x14ac:dyDescent="0.25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3.2" x14ac:dyDescent="0.25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3.2" x14ac:dyDescent="0.25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3.2" x14ac:dyDescent="0.25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3.2" x14ac:dyDescent="0.25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3.2" x14ac:dyDescent="0.25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3.2" x14ac:dyDescent="0.25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3.2" x14ac:dyDescent="0.25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3.2" x14ac:dyDescent="0.25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3.2" x14ac:dyDescent="0.25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3.2" x14ac:dyDescent="0.25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3.2" x14ac:dyDescent="0.25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3.2" x14ac:dyDescent="0.25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3.2" x14ac:dyDescent="0.25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3.2" x14ac:dyDescent="0.25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3.2" x14ac:dyDescent="0.25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3.2" x14ac:dyDescent="0.25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3.2" x14ac:dyDescent="0.25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3.2" x14ac:dyDescent="0.25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3.2" x14ac:dyDescent="0.25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3.2" x14ac:dyDescent="0.25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3.2" x14ac:dyDescent="0.25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3.2" x14ac:dyDescent="0.25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3.2" x14ac:dyDescent="0.25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3.2" x14ac:dyDescent="0.25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3.2" x14ac:dyDescent="0.25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3.2" x14ac:dyDescent="0.25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3.2" x14ac:dyDescent="0.25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3.2" x14ac:dyDescent="0.25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3.2" x14ac:dyDescent="0.25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3.2" x14ac:dyDescent="0.25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3.2" x14ac:dyDescent="0.25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3.2" x14ac:dyDescent="0.25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3.2" x14ac:dyDescent="0.25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3.2" x14ac:dyDescent="0.25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3.2" x14ac:dyDescent="0.25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3.2" x14ac:dyDescent="0.25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3.2" x14ac:dyDescent="0.25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3.2" x14ac:dyDescent="0.25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3.2" x14ac:dyDescent="0.25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3.2" x14ac:dyDescent="0.25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3.2" x14ac:dyDescent="0.25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3.2" x14ac:dyDescent="0.25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3.2" x14ac:dyDescent="0.25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3.2" x14ac:dyDescent="0.25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3.2" x14ac:dyDescent="0.25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3.2" x14ac:dyDescent="0.25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3.2" x14ac:dyDescent="0.25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3.2" x14ac:dyDescent="0.25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3.2" x14ac:dyDescent="0.25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3.2" x14ac:dyDescent="0.25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3.2" x14ac:dyDescent="0.25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3.2" x14ac:dyDescent="0.25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3.2" x14ac:dyDescent="0.25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3.2" x14ac:dyDescent="0.25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3.2" x14ac:dyDescent="0.25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3.2" x14ac:dyDescent="0.25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3.2" x14ac:dyDescent="0.25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3.2" x14ac:dyDescent="0.25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3.2" x14ac:dyDescent="0.25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3.2" x14ac:dyDescent="0.25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3.2" x14ac:dyDescent="0.25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3.2" x14ac:dyDescent="0.25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3.2" x14ac:dyDescent="0.25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3.2" x14ac:dyDescent="0.25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3.2" x14ac:dyDescent="0.25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3.2" x14ac:dyDescent="0.25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3.2" x14ac:dyDescent="0.25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3.2" x14ac:dyDescent="0.25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3.2" x14ac:dyDescent="0.25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3.2" x14ac:dyDescent="0.25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3.2" x14ac:dyDescent="0.25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3.2" x14ac:dyDescent="0.25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3.2" x14ac:dyDescent="0.25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3.2" x14ac:dyDescent="0.25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3.2" x14ac:dyDescent="0.25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3.2" x14ac:dyDescent="0.25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3.2" x14ac:dyDescent="0.25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3.2" x14ac:dyDescent="0.25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3.2" x14ac:dyDescent="0.25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3.2" x14ac:dyDescent="0.25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3.2" x14ac:dyDescent="0.25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3.2" x14ac:dyDescent="0.25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3.2" x14ac:dyDescent="0.25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3.2" x14ac:dyDescent="0.25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3.2" x14ac:dyDescent="0.25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3.2" x14ac:dyDescent="0.25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3.2" x14ac:dyDescent="0.25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3.2" x14ac:dyDescent="0.25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3.2" x14ac:dyDescent="0.25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3.2" x14ac:dyDescent="0.25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3.2" x14ac:dyDescent="0.25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3.2" x14ac:dyDescent="0.25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3.2" x14ac:dyDescent="0.25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3.2" x14ac:dyDescent="0.25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3.2" x14ac:dyDescent="0.25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3.2" x14ac:dyDescent="0.25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3.2" x14ac:dyDescent="0.25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3.2" x14ac:dyDescent="0.25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3.2" x14ac:dyDescent="0.25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3.2" x14ac:dyDescent="0.25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3.2" x14ac:dyDescent="0.25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3.2" x14ac:dyDescent="0.25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3.2" x14ac:dyDescent="0.25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3.2" x14ac:dyDescent="0.25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3.2" x14ac:dyDescent="0.25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3.2" x14ac:dyDescent="0.25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3.2" x14ac:dyDescent="0.25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3.2" x14ac:dyDescent="0.25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3.2" x14ac:dyDescent="0.25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3.2" x14ac:dyDescent="0.25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3.2" x14ac:dyDescent="0.25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3.2" x14ac:dyDescent="0.25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3.2" x14ac:dyDescent="0.25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3.2" x14ac:dyDescent="0.25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3.2" x14ac:dyDescent="0.25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3.2" x14ac:dyDescent="0.25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3.2" x14ac:dyDescent="0.25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3.2" x14ac:dyDescent="0.25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3.2" x14ac:dyDescent="0.25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3.2" x14ac:dyDescent="0.25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3.2" x14ac:dyDescent="0.25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3.2" x14ac:dyDescent="0.25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3.2" x14ac:dyDescent="0.25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3.2" x14ac:dyDescent="0.25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3.2" x14ac:dyDescent="0.25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3.2" x14ac:dyDescent="0.25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3.2" x14ac:dyDescent="0.25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3.2" x14ac:dyDescent="0.25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3.2" x14ac:dyDescent="0.25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3.2" x14ac:dyDescent="0.25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3.2" x14ac:dyDescent="0.25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3.2" x14ac:dyDescent="0.25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3.2" x14ac:dyDescent="0.25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3.2" x14ac:dyDescent="0.25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3.2" x14ac:dyDescent="0.25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3.2" x14ac:dyDescent="0.25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3.2" x14ac:dyDescent="0.25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3.2" x14ac:dyDescent="0.25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3.2" x14ac:dyDescent="0.25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3.2" x14ac:dyDescent="0.25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3.2" x14ac:dyDescent="0.25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3.2" x14ac:dyDescent="0.25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3.2" x14ac:dyDescent="0.25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3.2" x14ac:dyDescent="0.25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3.2" x14ac:dyDescent="0.25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3.2" x14ac:dyDescent="0.25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3.2" x14ac:dyDescent="0.25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3.2" x14ac:dyDescent="0.25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3.2" x14ac:dyDescent="0.25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3.2" x14ac:dyDescent="0.25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3.2" x14ac:dyDescent="0.25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3.2" x14ac:dyDescent="0.25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3.2" x14ac:dyDescent="0.25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3.2" x14ac:dyDescent="0.25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3.2" x14ac:dyDescent="0.25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3.2" x14ac:dyDescent="0.25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3.2" x14ac:dyDescent="0.25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3.2" x14ac:dyDescent="0.25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3.2" x14ac:dyDescent="0.25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3.2" x14ac:dyDescent="0.25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3.2" x14ac:dyDescent="0.25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3.2" x14ac:dyDescent="0.25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3.2" x14ac:dyDescent="0.25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3.2" x14ac:dyDescent="0.25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3.2" x14ac:dyDescent="0.25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3.2" x14ac:dyDescent="0.25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3.2" x14ac:dyDescent="0.25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3.2" x14ac:dyDescent="0.25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3.2" x14ac:dyDescent="0.25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3.2" x14ac:dyDescent="0.25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3.2" x14ac:dyDescent="0.25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3.2" x14ac:dyDescent="0.25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3.2" x14ac:dyDescent="0.25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3.2" x14ac:dyDescent="0.25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3.2" x14ac:dyDescent="0.25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3.2" x14ac:dyDescent="0.25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3.2" x14ac:dyDescent="0.25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3.2" x14ac:dyDescent="0.25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3.2" x14ac:dyDescent="0.25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3.2" x14ac:dyDescent="0.25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3.2" x14ac:dyDescent="0.25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3.2" x14ac:dyDescent="0.25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3.2" x14ac:dyDescent="0.25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3.2" x14ac:dyDescent="0.25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3.2" x14ac:dyDescent="0.25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3.2" x14ac:dyDescent="0.25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3.2" x14ac:dyDescent="0.25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3.2" x14ac:dyDescent="0.25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3.2" x14ac:dyDescent="0.25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3.2" x14ac:dyDescent="0.25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3.2" x14ac:dyDescent="0.25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3.2" x14ac:dyDescent="0.25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3.2" x14ac:dyDescent="0.25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3.2" x14ac:dyDescent="0.25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3.2" x14ac:dyDescent="0.25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3.2" x14ac:dyDescent="0.25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3.2" x14ac:dyDescent="0.25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3.2" x14ac:dyDescent="0.25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3.2" x14ac:dyDescent="0.25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3.2" x14ac:dyDescent="0.25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3.2" x14ac:dyDescent="0.25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3.2" x14ac:dyDescent="0.25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3.2" x14ac:dyDescent="0.25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3.2" x14ac:dyDescent="0.25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3.2" x14ac:dyDescent="0.25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3.2" x14ac:dyDescent="0.25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3.2" x14ac:dyDescent="0.25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3.2" x14ac:dyDescent="0.25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3.2" x14ac:dyDescent="0.25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3.2" x14ac:dyDescent="0.25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3.2" x14ac:dyDescent="0.25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3.2" x14ac:dyDescent="0.25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3.2" x14ac:dyDescent="0.25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3.2" x14ac:dyDescent="0.25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3.2" x14ac:dyDescent="0.25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3.2" x14ac:dyDescent="0.25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3.2" x14ac:dyDescent="0.25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3.2" x14ac:dyDescent="0.25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3.2" x14ac:dyDescent="0.25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3.2" x14ac:dyDescent="0.25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3.2" x14ac:dyDescent="0.25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3.2" x14ac:dyDescent="0.25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3.2" x14ac:dyDescent="0.25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3.2" x14ac:dyDescent="0.25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3.2" x14ac:dyDescent="0.25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3.2" x14ac:dyDescent="0.25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3.2" x14ac:dyDescent="0.25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3.2" x14ac:dyDescent="0.25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3.2" x14ac:dyDescent="0.25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3.2" x14ac:dyDescent="0.25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3.2" x14ac:dyDescent="0.25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3.2" x14ac:dyDescent="0.25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3.2" x14ac:dyDescent="0.25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3.2" x14ac:dyDescent="0.25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3.2" x14ac:dyDescent="0.25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3.2" x14ac:dyDescent="0.25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3.2" x14ac:dyDescent="0.25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3.2" x14ac:dyDescent="0.25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3.2" x14ac:dyDescent="0.25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3.2" x14ac:dyDescent="0.25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3.2" x14ac:dyDescent="0.25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3.2" x14ac:dyDescent="0.25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3.2" x14ac:dyDescent="0.25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3.2" x14ac:dyDescent="0.25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3.2" x14ac:dyDescent="0.25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3.2" x14ac:dyDescent="0.25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3.2" x14ac:dyDescent="0.25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3.2" x14ac:dyDescent="0.25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3.2" x14ac:dyDescent="0.25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3.2" x14ac:dyDescent="0.25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3.2" x14ac:dyDescent="0.25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3.2" x14ac:dyDescent="0.25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3.2" x14ac:dyDescent="0.25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3.2" x14ac:dyDescent="0.25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3.2" x14ac:dyDescent="0.25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3.2" x14ac:dyDescent="0.25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3.2" x14ac:dyDescent="0.25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3.2" x14ac:dyDescent="0.25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3.2" x14ac:dyDescent="0.25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3.2" x14ac:dyDescent="0.25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3.2" x14ac:dyDescent="0.25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3.2" x14ac:dyDescent="0.25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3.2" x14ac:dyDescent="0.25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3.2" x14ac:dyDescent="0.25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3.2" x14ac:dyDescent="0.25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3.2" x14ac:dyDescent="0.25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3.2" x14ac:dyDescent="0.25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3.2" x14ac:dyDescent="0.25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3.2" x14ac:dyDescent="0.25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3.2" x14ac:dyDescent="0.25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3.2" x14ac:dyDescent="0.25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3.2" x14ac:dyDescent="0.25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3.2" x14ac:dyDescent="0.25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3.2" x14ac:dyDescent="0.25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3.2" x14ac:dyDescent="0.25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3.2" x14ac:dyDescent="0.25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3.2" x14ac:dyDescent="0.25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3.2" x14ac:dyDescent="0.25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3.2" x14ac:dyDescent="0.25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3.2" x14ac:dyDescent="0.25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3.2" x14ac:dyDescent="0.25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3.2" x14ac:dyDescent="0.25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3.2" x14ac:dyDescent="0.25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3.2" x14ac:dyDescent="0.25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3.2" x14ac:dyDescent="0.25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3.2" x14ac:dyDescent="0.25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3.2" x14ac:dyDescent="0.25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3.2" x14ac:dyDescent="0.25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3.2" x14ac:dyDescent="0.25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3.2" x14ac:dyDescent="0.25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3.2" x14ac:dyDescent="0.25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3.2" x14ac:dyDescent="0.25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3.2" x14ac:dyDescent="0.25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3.2" x14ac:dyDescent="0.25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3.2" x14ac:dyDescent="0.25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3.2" x14ac:dyDescent="0.25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3.2" x14ac:dyDescent="0.25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3.2" x14ac:dyDescent="0.25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3.2" x14ac:dyDescent="0.25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3.2" x14ac:dyDescent="0.25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3.2" x14ac:dyDescent="0.25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3.2" x14ac:dyDescent="0.25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3.2" x14ac:dyDescent="0.25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3.2" x14ac:dyDescent="0.25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3.2" x14ac:dyDescent="0.25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3.2" x14ac:dyDescent="0.25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3.2" x14ac:dyDescent="0.25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3.2" x14ac:dyDescent="0.25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3.2" x14ac:dyDescent="0.25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3.2" x14ac:dyDescent="0.25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3.2" x14ac:dyDescent="0.25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3.2" x14ac:dyDescent="0.25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3.2" x14ac:dyDescent="0.25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3.2" x14ac:dyDescent="0.25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3.2" x14ac:dyDescent="0.25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3.2" x14ac:dyDescent="0.25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3.2" x14ac:dyDescent="0.25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3.2" x14ac:dyDescent="0.25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3.2" x14ac:dyDescent="0.25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3.2" x14ac:dyDescent="0.25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3.2" x14ac:dyDescent="0.25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3.2" x14ac:dyDescent="0.25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3.2" x14ac:dyDescent="0.25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3.2" x14ac:dyDescent="0.25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3.2" x14ac:dyDescent="0.25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3.2" x14ac:dyDescent="0.25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3.2" x14ac:dyDescent="0.25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3.2" x14ac:dyDescent="0.25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3.2" x14ac:dyDescent="0.25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3.2" x14ac:dyDescent="0.25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3.2" x14ac:dyDescent="0.25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3.2" x14ac:dyDescent="0.25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3.2" x14ac:dyDescent="0.25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3.2" x14ac:dyDescent="0.25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3.2" x14ac:dyDescent="0.25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3.2" x14ac:dyDescent="0.25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3.2" x14ac:dyDescent="0.25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3.2" x14ac:dyDescent="0.25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3.2" x14ac:dyDescent="0.25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3.2" x14ac:dyDescent="0.25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3.2" x14ac:dyDescent="0.25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3.2" x14ac:dyDescent="0.25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3.2" x14ac:dyDescent="0.25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3.2" x14ac:dyDescent="0.25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3.2" x14ac:dyDescent="0.25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3.2" x14ac:dyDescent="0.25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3.2" x14ac:dyDescent="0.25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3.2" x14ac:dyDescent="0.25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3.2" x14ac:dyDescent="0.25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3.2" x14ac:dyDescent="0.25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3.2" x14ac:dyDescent="0.25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3.2" x14ac:dyDescent="0.25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3.2" x14ac:dyDescent="0.25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3.2" x14ac:dyDescent="0.25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3.2" x14ac:dyDescent="0.25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3.2" x14ac:dyDescent="0.25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3.2" x14ac:dyDescent="0.25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3.2" x14ac:dyDescent="0.25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3.2" x14ac:dyDescent="0.25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3.2" x14ac:dyDescent="0.25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3.2" x14ac:dyDescent="0.25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3.2" x14ac:dyDescent="0.25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3.2" x14ac:dyDescent="0.25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3.2" x14ac:dyDescent="0.25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3.2" x14ac:dyDescent="0.25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3.2" x14ac:dyDescent="0.25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3.2" x14ac:dyDescent="0.25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3.2" x14ac:dyDescent="0.25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3.2" x14ac:dyDescent="0.25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3.2" x14ac:dyDescent="0.25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3.2" x14ac:dyDescent="0.25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3.2" x14ac:dyDescent="0.25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3.2" x14ac:dyDescent="0.25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3.2" x14ac:dyDescent="0.25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3.2" x14ac:dyDescent="0.25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3.2" x14ac:dyDescent="0.25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3.2" x14ac:dyDescent="0.25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3.2" x14ac:dyDescent="0.25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3.2" x14ac:dyDescent="0.25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3.2" x14ac:dyDescent="0.25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3.2" x14ac:dyDescent="0.25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3.2" x14ac:dyDescent="0.25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3.2" x14ac:dyDescent="0.25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3.2" x14ac:dyDescent="0.25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3.2" x14ac:dyDescent="0.25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3.2" x14ac:dyDescent="0.25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3.2" x14ac:dyDescent="0.25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3.2" x14ac:dyDescent="0.25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3.2" x14ac:dyDescent="0.25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3.2" x14ac:dyDescent="0.25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3.2" x14ac:dyDescent="0.25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3.2" x14ac:dyDescent="0.25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3.2" x14ac:dyDescent="0.25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3.2" x14ac:dyDescent="0.25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3.2" x14ac:dyDescent="0.25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3.2" x14ac:dyDescent="0.25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3.2" x14ac:dyDescent="0.25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3.2" x14ac:dyDescent="0.25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3.2" x14ac:dyDescent="0.25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3.2" x14ac:dyDescent="0.25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3.2" x14ac:dyDescent="0.25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3.2" x14ac:dyDescent="0.25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3.2" x14ac:dyDescent="0.25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3.2" x14ac:dyDescent="0.25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3.2" x14ac:dyDescent="0.25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3.2" x14ac:dyDescent="0.25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3.2" x14ac:dyDescent="0.25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3.2" x14ac:dyDescent="0.25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3.2" x14ac:dyDescent="0.25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3.2" x14ac:dyDescent="0.25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3.2" x14ac:dyDescent="0.25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3.2" x14ac:dyDescent="0.25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3.2" x14ac:dyDescent="0.25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3.2" x14ac:dyDescent="0.25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3.2" x14ac:dyDescent="0.25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3.2" x14ac:dyDescent="0.25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3.2" x14ac:dyDescent="0.25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3.2" x14ac:dyDescent="0.25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3.2" x14ac:dyDescent="0.25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3.2" x14ac:dyDescent="0.25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3.2" x14ac:dyDescent="0.25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3.2" x14ac:dyDescent="0.25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3.2" x14ac:dyDescent="0.25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3.2" x14ac:dyDescent="0.25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3.2" x14ac:dyDescent="0.25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3.2" x14ac:dyDescent="0.25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3.2" x14ac:dyDescent="0.25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3.2" x14ac:dyDescent="0.25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3.2" x14ac:dyDescent="0.25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3.2" x14ac:dyDescent="0.25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3.2" x14ac:dyDescent="0.25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3.2" x14ac:dyDescent="0.25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3.2" x14ac:dyDescent="0.25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3.2" x14ac:dyDescent="0.25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3.2" x14ac:dyDescent="0.25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3.2" x14ac:dyDescent="0.25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3.2" x14ac:dyDescent="0.25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3.2" x14ac:dyDescent="0.25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3.2" x14ac:dyDescent="0.25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3.2" x14ac:dyDescent="0.25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3.2" x14ac:dyDescent="0.25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3.2" x14ac:dyDescent="0.25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3.2" x14ac:dyDescent="0.25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3.2" x14ac:dyDescent="0.25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3.2" x14ac:dyDescent="0.25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3.2" x14ac:dyDescent="0.25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3.2" x14ac:dyDescent="0.25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3.2" x14ac:dyDescent="0.25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3.2" x14ac:dyDescent="0.25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3.2" x14ac:dyDescent="0.25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3.2" x14ac:dyDescent="0.25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3.2" x14ac:dyDescent="0.25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3.2" x14ac:dyDescent="0.25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3.2" x14ac:dyDescent="0.25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3.2" x14ac:dyDescent="0.25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3.2" x14ac:dyDescent="0.25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3.2" x14ac:dyDescent="0.25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3.2" x14ac:dyDescent="0.25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3.2" x14ac:dyDescent="0.25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3.2" x14ac:dyDescent="0.25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3.2" x14ac:dyDescent="0.25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3.2" x14ac:dyDescent="0.25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3.2" x14ac:dyDescent="0.25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3.2" x14ac:dyDescent="0.25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3.2" x14ac:dyDescent="0.25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3.2" x14ac:dyDescent="0.25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3.2" x14ac:dyDescent="0.25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3.2" x14ac:dyDescent="0.25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3.2" x14ac:dyDescent="0.25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3.2" x14ac:dyDescent="0.25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3.2" x14ac:dyDescent="0.25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3.2" x14ac:dyDescent="0.25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3.2" x14ac:dyDescent="0.25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3.2" x14ac:dyDescent="0.25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3.2" x14ac:dyDescent="0.25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3.2" x14ac:dyDescent="0.25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3.2" x14ac:dyDescent="0.25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3.2" x14ac:dyDescent="0.25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3.2" x14ac:dyDescent="0.25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3.2" x14ac:dyDescent="0.25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3.2" x14ac:dyDescent="0.25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3.2" x14ac:dyDescent="0.25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3.2" x14ac:dyDescent="0.25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3.2" x14ac:dyDescent="0.25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3.2" x14ac:dyDescent="0.25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3.2" x14ac:dyDescent="0.25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3.2" x14ac:dyDescent="0.25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3.2" x14ac:dyDescent="0.25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3.2" x14ac:dyDescent="0.25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3.2" x14ac:dyDescent="0.25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3.2" x14ac:dyDescent="0.25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3.2" x14ac:dyDescent="0.25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3.2" x14ac:dyDescent="0.25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3.2" x14ac:dyDescent="0.25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3.2" x14ac:dyDescent="0.25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3.2" x14ac:dyDescent="0.25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3.2" x14ac:dyDescent="0.25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3.2" x14ac:dyDescent="0.25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3.2" x14ac:dyDescent="0.25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3.2" x14ac:dyDescent="0.25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3.2" x14ac:dyDescent="0.25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3.2" x14ac:dyDescent="0.25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3.2" x14ac:dyDescent="0.25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3.2" x14ac:dyDescent="0.25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3.2" x14ac:dyDescent="0.25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3.2" x14ac:dyDescent="0.25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3.2" x14ac:dyDescent="0.25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3.2" x14ac:dyDescent="0.25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3.2" x14ac:dyDescent="0.25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3.2" x14ac:dyDescent="0.25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3.2" x14ac:dyDescent="0.25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3.2" x14ac:dyDescent="0.25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3.2" x14ac:dyDescent="0.25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3.2" x14ac:dyDescent="0.25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3.2" x14ac:dyDescent="0.25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3.2" x14ac:dyDescent="0.25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3.2" x14ac:dyDescent="0.25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3.2" x14ac:dyDescent="0.25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3.2" x14ac:dyDescent="0.25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3.2" x14ac:dyDescent="0.25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3.2" x14ac:dyDescent="0.25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3.2" x14ac:dyDescent="0.25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3.2" x14ac:dyDescent="0.25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3.2" x14ac:dyDescent="0.25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3.2" x14ac:dyDescent="0.25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3.2" x14ac:dyDescent="0.25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3.2" x14ac:dyDescent="0.25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3.2" x14ac:dyDescent="0.25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3.2" x14ac:dyDescent="0.25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3.2" x14ac:dyDescent="0.25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3.2" x14ac:dyDescent="0.25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3.2" x14ac:dyDescent="0.25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3.2" x14ac:dyDescent="0.25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3.2" x14ac:dyDescent="0.25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3.2" x14ac:dyDescent="0.25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3.2" x14ac:dyDescent="0.25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3.2" x14ac:dyDescent="0.25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3.2" x14ac:dyDescent="0.25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3.2" x14ac:dyDescent="0.25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3.2" x14ac:dyDescent="0.25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3.2" x14ac:dyDescent="0.25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3.2" x14ac:dyDescent="0.25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3.2" x14ac:dyDescent="0.25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3.2" x14ac:dyDescent="0.25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3.2" x14ac:dyDescent="0.25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3.2" x14ac:dyDescent="0.25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3.2" x14ac:dyDescent="0.25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3.2" x14ac:dyDescent="0.25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3.2" x14ac:dyDescent="0.25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3.2" x14ac:dyDescent="0.25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3.2" x14ac:dyDescent="0.25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3.2" x14ac:dyDescent="0.25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3.2" x14ac:dyDescent="0.25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3.2" x14ac:dyDescent="0.25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3.2" x14ac:dyDescent="0.25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3.2" x14ac:dyDescent="0.25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3.2" x14ac:dyDescent="0.25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3.2" x14ac:dyDescent="0.25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3.2" x14ac:dyDescent="0.25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3.2" x14ac:dyDescent="0.25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3.2" x14ac:dyDescent="0.25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3.2" x14ac:dyDescent="0.25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3.2" x14ac:dyDescent="0.25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3.2" x14ac:dyDescent="0.25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3.2" x14ac:dyDescent="0.25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3.2" x14ac:dyDescent="0.25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3.2" x14ac:dyDescent="0.25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3.2" x14ac:dyDescent="0.25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3.2" x14ac:dyDescent="0.25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3.2" x14ac:dyDescent="0.25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3.2" x14ac:dyDescent="0.25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3.2" x14ac:dyDescent="0.25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3.2" x14ac:dyDescent="0.25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3.2" x14ac:dyDescent="0.25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3.2" x14ac:dyDescent="0.25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3.2" x14ac:dyDescent="0.25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3.2" x14ac:dyDescent="0.25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3.2" x14ac:dyDescent="0.25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3.2" x14ac:dyDescent="0.25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3.2" x14ac:dyDescent="0.25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3.2" x14ac:dyDescent="0.25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3.2" x14ac:dyDescent="0.25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3.2" x14ac:dyDescent="0.25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3.2" x14ac:dyDescent="0.25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3.2" x14ac:dyDescent="0.25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3.2" x14ac:dyDescent="0.25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3.2" x14ac:dyDescent="0.25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3.2" x14ac:dyDescent="0.25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3.2" x14ac:dyDescent="0.25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3.2" x14ac:dyDescent="0.25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3.2" x14ac:dyDescent="0.25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3.2" x14ac:dyDescent="0.25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3.2" x14ac:dyDescent="0.25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3.2" x14ac:dyDescent="0.25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3.2" x14ac:dyDescent="0.25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3.2" x14ac:dyDescent="0.25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3.2" x14ac:dyDescent="0.25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3.2" x14ac:dyDescent="0.25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3.2" x14ac:dyDescent="0.25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3.2" x14ac:dyDescent="0.25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3.2" x14ac:dyDescent="0.25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3.2" x14ac:dyDescent="0.25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3.2" x14ac:dyDescent="0.25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3.2" x14ac:dyDescent="0.25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3.2" x14ac:dyDescent="0.25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3.2" x14ac:dyDescent="0.25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3.2" x14ac:dyDescent="0.25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3.2" x14ac:dyDescent="0.25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3.2" x14ac:dyDescent="0.25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3.2" x14ac:dyDescent="0.25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3.2" x14ac:dyDescent="0.25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3.2" x14ac:dyDescent="0.25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3.2" x14ac:dyDescent="0.25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3.2" x14ac:dyDescent="0.25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3.2" x14ac:dyDescent="0.25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3.2" x14ac:dyDescent="0.25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3.2" x14ac:dyDescent="0.25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3.2" x14ac:dyDescent="0.25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3.2" x14ac:dyDescent="0.25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3.2" x14ac:dyDescent="0.25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3.2" x14ac:dyDescent="0.25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3.2" x14ac:dyDescent="0.25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3.2" x14ac:dyDescent="0.25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3.2" x14ac:dyDescent="0.25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3.2" x14ac:dyDescent="0.25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3.2" x14ac:dyDescent="0.25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3.2" x14ac:dyDescent="0.25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3.2" x14ac:dyDescent="0.25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3.2" x14ac:dyDescent="0.25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3.2" x14ac:dyDescent="0.25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3.2" x14ac:dyDescent="0.25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3.2" x14ac:dyDescent="0.25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3.2" x14ac:dyDescent="0.25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3.2" x14ac:dyDescent="0.25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3.2" x14ac:dyDescent="0.25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3.2" x14ac:dyDescent="0.25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3.2" x14ac:dyDescent="0.25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3.2" x14ac:dyDescent="0.25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3.2" x14ac:dyDescent="0.25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3.2" x14ac:dyDescent="0.25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3.2" x14ac:dyDescent="0.25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3.2" x14ac:dyDescent="0.25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3.2" x14ac:dyDescent="0.25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3.2" x14ac:dyDescent="0.25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3.2" x14ac:dyDescent="0.25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3.2" x14ac:dyDescent="0.25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3.2" x14ac:dyDescent="0.25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3.2" x14ac:dyDescent="0.25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3.2" x14ac:dyDescent="0.25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3.2" x14ac:dyDescent="0.25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3.2" x14ac:dyDescent="0.25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3.2" x14ac:dyDescent="0.25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3.2" x14ac:dyDescent="0.25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3.2" x14ac:dyDescent="0.25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3.2" x14ac:dyDescent="0.25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3.2" x14ac:dyDescent="0.25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3.2" x14ac:dyDescent="0.25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3.2" x14ac:dyDescent="0.25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3.2" x14ac:dyDescent="0.25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3.2" x14ac:dyDescent="0.25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3.2" x14ac:dyDescent="0.25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3.2" x14ac:dyDescent="0.25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3.2" x14ac:dyDescent="0.25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3.2" x14ac:dyDescent="0.25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3.2" x14ac:dyDescent="0.25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3.2" x14ac:dyDescent="0.25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3.2" x14ac:dyDescent="0.25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3.2" x14ac:dyDescent="0.25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3.2" x14ac:dyDescent="0.25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3.2" x14ac:dyDescent="0.25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3.2" x14ac:dyDescent="0.25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3.2" x14ac:dyDescent="0.25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3.2" x14ac:dyDescent="0.25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3.2" x14ac:dyDescent="0.25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3.2" x14ac:dyDescent="0.25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3.2" x14ac:dyDescent="0.25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3.2" x14ac:dyDescent="0.25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3.2" x14ac:dyDescent="0.25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3.2" x14ac:dyDescent="0.25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3.2" x14ac:dyDescent="0.25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3.2" x14ac:dyDescent="0.25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3.2" x14ac:dyDescent="0.25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3.2" x14ac:dyDescent="0.25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3.2" x14ac:dyDescent="0.25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3.2" x14ac:dyDescent="0.25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3.2" x14ac:dyDescent="0.25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3.2" x14ac:dyDescent="0.25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3.2" x14ac:dyDescent="0.25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3.2" x14ac:dyDescent="0.25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3.2" x14ac:dyDescent="0.25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3.2" x14ac:dyDescent="0.25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3.2" x14ac:dyDescent="0.25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3.2" x14ac:dyDescent="0.25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3.2" x14ac:dyDescent="0.25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3.2" x14ac:dyDescent="0.25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3.2" x14ac:dyDescent="0.25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3.2" x14ac:dyDescent="0.25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3.2" x14ac:dyDescent="0.25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3.2" x14ac:dyDescent="0.25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3.2" x14ac:dyDescent="0.25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3.2" x14ac:dyDescent="0.25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3.2" x14ac:dyDescent="0.25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3.2" x14ac:dyDescent="0.25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3.2" x14ac:dyDescent="0.25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3.2" x14ac:dyDescent="0.25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3.2" x14ac:dyDescent="0.25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3.2" x14ac:dyDescent="0.25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3.2" x14ac:dyDescent="0.25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3.2" x14ac:dyDescent="0.25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3.2" x14ac:dyDescent="0.25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3.2" x14ac:dyDescent="0.25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3.2" x14ac:dyDescent="0.25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3.2" x14ac:dyDescent="0.25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3.2" x14ac:dyDescent="0.25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3.2" x14ac:dyDescent="0.25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3.2" x14ac:dyDescent="0.25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3.2" x14ac:dyDescent="0.25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3.2" x14ac:dyDescent="0.25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3.2" x14ac:dyDescent="0.25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3.2" x14ac:dyDescent="0.25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3.2" x14ac:dyDescent="0.25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3.2" x14ac:dyDescent="0.25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3.2" x14ac:dyDescent="0.25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3.2" x14ac:dyDescent="0.25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3.2" x14ac:dyDescent="0.25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3.2" x14ac:dyDescent="0.25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3.2" x14ac:dyDescent="0.25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3.2" x14ac:dyDescent="0.25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3.2" x14ac:dyDescent="0.25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3.2" x14ac:dyDescent="0.25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3.2" x14ac:dyDescent="0.25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3.2" x14ac:dyDescent="0.25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3.2" x14ac:dyDescent="0.25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3.2" x14ac:dyDescent="0.25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3.2" x14ac:dyDescent="0.25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3.2" x14ac:dyDescent="0.25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3.2" x14ac:dyDescent="0.25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3.2" x14ac:dyDescent="0.25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3.2" x14ac:dyDescent="0.25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3.2" x14ac:dyDescent="0.25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3.2" x14ac:dyDescent="0.25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3.2" x14ac:dyDescent="0.25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3.2" x14ac:dyDescent="0.25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3.2" x14ac:dyDescent="0.25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3.2" x14ac:dyDescent="0.25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3.2" x14ac:dyDescent="0.25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3.2" x14ac:dyDescent="0.25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3.2" x14ac:dyDescent="0.25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3.2" x14ac:dyDescent="0.25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3.2" x14ac:dyDescent="0.25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3.2" x14ac:dyDescent="0.25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3.2" x14ac:dyDescent="0.25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3.2" x14ac:dyDescent="0.25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3.2" x14ac:dyDescent="0.25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3.2" x14ac:dyDescent="0.25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3.2" x14ac:dyDescent="0.25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3.2" x14ac:dyDescent="0.25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3.2" x14ac:dyDescent="0.25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3.2" x14ac:dyDescent="0.25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3.2" x14ac:dyDescent="0.25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3.2" x14ac:dyDescent="0.25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3.2" x14ac:dyDescent="0.25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3.2" x14ac:dyDescent="0.25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3.2" x14ac:dyDescent="0.25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3.2" x14ac:dyDescent="0.25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3.2" x14ac:dyDescent="0.25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3.2" x14ac:dyDescent="0.25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3.2" x14ac:dyDescent="0.25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3.2" x14ac:dyDescent="0.25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3.2" x14ac:dyDescent="0.25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3.2" x14ac:dyDescent="0.25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3.2" x14ac:dyDescent="0.25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3.2" x14ac:dyDescent="0.25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3.2" x14ac:dyDescent="0.25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3.2" x14ac:dyDescent="0.25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3.2" x14ac:dyDescent="0.25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3.2" x14ac:dyDescent="0.25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3.2" x14ac:dyDescent="0.25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3.2" x14ac:dyDescent="0.25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3.2" x14ac:dyDescent="0.25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3.2" x14ac:dyDescent="0.25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3.2" x14ac:dyDescent="0.25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3.2" x14ac:dyDescent="0.25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3.2" x14ac:dyDescent="0.25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3.2" x14ac:dyDescent="0.25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3.2" x14ac:dyDescent="0.25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3.2" x14ac:dyDescent="0.25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3.2" x14ac:dyDescent="0.25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3.2" x14ac:dyDescent="0.25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3.2" x14ac:dyDescent="0.25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3.2" x14ac:dyDescent="0.25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3.2" x14ac:dyDescent="0.25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3.2" x14ac:dyDescent="0.25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3.2" x14ac:dyDescent="0.25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3.2" x14ac:dyDescent="0.25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3.2" x14ac:dyDescent="0.25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3.2" x14ac:dyDescent="0.25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3.2" x14ac:dyDescent="0.25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3.2" x14ac:dyDescent="0.25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3.2" x14ac:dyDescent="0.25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3.2" x14ac:dyDescent="0.25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3.2" x14ac:dyDescent="0.25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3.2" x14ac:dyDescent="0.25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3.2" x14ac:dyDescent="0.25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3.2" x14ac:dyDescent="0.25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3.2" x14ac:dyDescent="0.25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3.2" x14ac:dyDescent="0.25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3.2" x14ac:dyDescent="0.25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3.2" x14ac:dyDescent="0.25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3.2" x14ac:dyDescent="0.25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3.2" x14ac:dyDescent="0.25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3.2" x14ac:dyDescent="0.25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3.2" x14ac:dyDescent="0.25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3.2" x14ac:dyDescent="0.25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3.2" x14ac:dyDescent="0.25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3.2" x14ac:dyDescent="0.25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3.2" x14ac:dyDescent="0.25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3.2" x14ac:dyDescent="0.25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3.2" x14ac:dyDescent="0.25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3.2" x14ac:dyDescent="0.25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3.2" x14ac:dyDescent="0.25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3.2" x14ac:dyDescent="0.25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3.2" x14ac:dyDescent="0.25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3.2" x14ac:dyDescent="0.25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3.2" x14ac:dyDescent="0.25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3.2" x14ac:dyDescent="0.25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3.2" x14ac:dyDescent="0.25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3.2" x14ac:dyDescent="0.25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3.2" x14ac:dyDescent="0.25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3.2" x14ac:dyDescent="0.25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3.2" x14ac:dyDescent="0.25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3.2" x14ac:dyDescent="0.25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3.2" x14ac:dyDescent="0.25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3.2" x14ac:dyDescent="0.25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3.2" x14ac:dyDescent="0.25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3.2" x14ac:dyDescent="0.25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3.2" x14ac:dyDescent="0.25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3.2" x14ac:dyDescent="0.25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3.2" x14ac:dyDescent="0.25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3.2" x14ac:dyDescent="0.25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3.2" x14ac:dyDescent="0.25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3.2" x14ac:dyDescent="0.25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3.2" x14ac:dyDescent="0.25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3.2" x14ac:dyDescent="0.25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3.2" x14ac:dyDescent="0.25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3.2" x14ac:dyDescent="0.25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3.2" x14ac:dyDescent="0.25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3.2" x14ac:dyDescent="0.25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3.2" x14ac:dyDescent="0.25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3.2" x14ac:dyDescent="0.25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3.2" x14ac:dyDescent="0.25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3.2" x14ac:dyDescent="0.25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3.2" x14ac:dyDescent="0.25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3.2" x14ac:dyDescent="0.25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3.2" x14ac:dyDescent="0.25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3.2" x14ac:dyDescent="0.25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3.2" x14ac:dyDescent="0.25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3.2" x14ac:dyDescent="0.25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3.2" x14ac:dyDescent="0.25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3.2" x14ac:dyDescent="0.25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3.2" x14ac:dyDescent="0.25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3.2" x14ac:dyDescent="0.25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3.2" x14ac:dyDescent="0.25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3.2" x14ac:dyDescent="0.25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3.2" x14ac:dyDescent="0.25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3.2" x14ac:dyDescent="0.25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3.2" x14ac:dyDescent="0.25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3.2" x14ac:dyDescent="0.25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3.2" x14ac:dyDescent="0.25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3.2" x14ac:dyDescent="0.25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3.2" x14ac:dyDescent="0.25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3.2" x14ac:dyDescent="0.25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3.2" x14ac:dyDescent="0.25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3.2" x14ac:dyDescent="0.25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3.2" x14ac:dyDescent="0.25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3.2" x14ac:dyDescent="0.25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3.2" x14ac:dyDescent="0.25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3.2" x14ac:dyDescent="0.25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3.2" x14ac:dyDescent="0.25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3.2" x14ac:dyDescent="0.25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3.2" x14ac:dyDescent="0.25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3.2" x14ac:dyDescent="0.25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3.2" x14ac:dyDescent="0.25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3.2" x14ac:dyDescent="0.25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3.2" x14ac:dyDescent="0.25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3.2" x14ac:dyDescent="0.25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3.2" x14ac:dyDescent="0.25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3.2" x14ac:dyDescent="0.25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3.2" x14ac:dyDescent="0.25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3.2" x14ac:dyDescent="0.25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3.2" x14ac:dyDescent="0.25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3.2" x14ac:dyDescent="0.25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3.2" x14ac:dyDescent="0.25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3.2" x14ac:dyDescent="0.25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3.2" x14ac:dyDescent="0.25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3.2" x14ac:dyDescent="0.25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3.2" x14ac:dyDescent="0.25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3.2" x14ac:dyDescent="0.25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3.2" x14ac:dyDescent="0.25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3.2" x14ac:dyDescent="0.25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3.2" x14ac:dyDescent="0.25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3.2" x14ac:dyDescent="0.25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3.2" x14ac:dyDescent="0.25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3.2" x14ac:dyDescent="0.25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3.2" x14ac:dyDescent="0.25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3.2" x14ac:dyDescent="0.25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3.2" x14ac:dyDescent="0.25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3.2" x14ac:dyDescent="0.25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3.2" x14ac:dyDescent="0.25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3.2" x14ac:dyDescent="0.25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3.2" x14ac:dyDescent="0.25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3.2" x14ac:dyDescent="0.25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3.2" x14ac:dyDescent="0.25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3.2" x14ac:dyDescent="0.25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3.2" x14ac:dyDescent="0.25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3.2" x14ac:dyDescent="0.25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3.2" x14ac:dyDescent="0.25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3.2" x14ac:dyDescent="0.25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3.2" x14ac:dyDescent="0.25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3.2" x14ac:dyDescent="0.25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3.2" x14ac:dyDescent="0.25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3.2" x14ac:dyDescent="0.25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3.2" x14ac:dyDescent="0.25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3.2" x14ac:dyDescent="0.25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3.2" x14ac:dyDescent="0.25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3.2" x14ac:dyDescent="0.25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3.2" x14ac:dyDescent="0.25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3.2" x14ac:dyDescent="0.25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3.2" x14ac:dyDescent="0.25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3.2" x14ac:dyDescent="0.25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3.2" x14ac:dyDescent="0.25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3.2" x14ac:dyDescent="0.25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3.2" x14ac:dyDescent="0.25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3.2" x14ac:dyDescent="0.25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3.2" x14ac:dyDescent="0.25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3.2" x14ac:dyDescent="0.25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3.2" x14ac:dyDescent="0.25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3.2" x14ac:dyDescent="0.25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3.2" x14ac:dyDescent="0.25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3.2" x14ac:dyDescent="0.25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3.2" x14ac:dyDescent="0.25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3.2" x14ac:dyDescent="0.25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3.2" x14ac:dyDescent="0.25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3.2" x14ac:dyDescent="0.25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3.2" x14ac:dyDescent="0.25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3.2" x14ac:dyDescent="0.25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3.2" x14ac:dyDescent="0.25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3.2" x14ac:dyDescent="0.25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3.2" x14ac:dyDescent="0.25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3.2" x14ac:dyDescent="0.25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3.2" x14ac:dyDescent="0.25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3.2" x14ac:dyDescent="0.25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3.2" x14ac:dyDescent="0.25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3.2" x14ac:dyDescent="0.25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3.2" x14ac:dyDescent="0.25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3.2" x14ac:dyDescent="0.25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3.2" x14ac:dyDescent="0.25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3.2" x14ac:dyDescent="0.25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3.2" x14ac:dyDescent="0.25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3.2" x14ac:dyDescent="0.25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3.2" x14ac:dyDescent="0.25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3.2" x14ac:dyDescent="0.25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3.2" x14ac:dyDescent="0.25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3.2" x14ac:dyDescent="0.25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3.2" x14ac:dyDescent="0.25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3.2" x14ac:dyDescent="0.25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3.2" x14ac:dyDescent="0.25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3.2" x14ac:dyDescent="0.25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3.2" x14ac:dyDescent="0.25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3.2" x14ac:dyDescent="0.25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3.2" x14ac:dyDescent="0.25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3.2" x14ac:dyDescent="0.25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3.2" x14ac:dyDescent="0.25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3.2" x14ac:dyDescent="0.25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3.2" x14ac:dyDescent="0.25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3.2" x14ac:dyDescent="0.25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3.2" x14ac:dyDescent="0.25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3.2" x14ac:dyDescent="0.25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3.2" x14ac:dyDescent="0.25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3.2" x14ac:dyDescent="0.25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3.2" x14ac:dyDescent="0.25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3.2" x14ac:dyDescent="0.25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3.2" x14ac:dyDescent="0.25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3.2" x14ac:dyDescent="0.25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3.2" x14ac:dyDescent="0.25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3.2" x14ac:dyDescent="0.25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3.2" x14ac:dyDescent="0.25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3.2" x14ac:dyDescent="0.25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3.2" x14ac:dyDescent="0.25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3.2" x14ac:dyDescent="0.25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3.2" x14ac:dyDescent="0.25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3.2" x14ac:dyDescent="0.25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3.2" x14ac:dyDescent="0.25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3.2" x14ac:dyDescent="0.25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3.2" x14ac:dyDescent="0.25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3.2" x14ac:dyDescent="0.25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3.2" x14ac:dyDescent="0.25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3.2" x14ac:dyDescent="0.25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3.2" x14ac:dyDescent="0.25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3.2" x14ac:dyDescent="0.25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3.2" x14ac:dyDescent="0.25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3.2" x14ac:dyDescent="0.25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3.2" x14ac:dyDescent="0.25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3.2" x14ac:dyDescent="0.25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3.2" x14ac:dyDescent="0.25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3.2" x14ac:dyDescent="0.25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3.2" x14ac:dyDescent="0.25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3.2" x14ac:dyDescent="0.25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3.2" x14ac:dyDescent="0.25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3.2" x14ac:dyDescent="0.25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3.2" x14ac:dyDescent="0.25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3.2" x14ac:dyDescent="0.25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3.2" x14ac:dyDescent="0.25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3.2" x14ac:dyDescent="0.25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3.2" x14ac:dyDescent="0.25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3.2" x14ac:dyDescent="0.25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3.2" x14ac:dyDescent="0.25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3.2" x14ac:dyDescent="0.25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3.2" x14ac:dyDescent="0.25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3.2" x14ac:dyDescent="0.25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3.2" x14ac:dyDescent="0.25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3.2" x14ac:dyDescent="0.25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3.2" x14ac:dyDescent="0.25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3.2" x14ac:dyDescent="0.25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3.2" x14ac:dyDescent="0.25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3.2" x14ac:dyDescent="0.25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3.2" x14ac:dyDescent="0.25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3.2" x14ac:dyDescent="0.25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3.2" x14ac:dyDescent="0.25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3.2" x14ac:dyDescent="0.25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3.2" x14ac:dyDescent="0.25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3.2" x14ac:dyDescent="0.25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3.2" x14ac:dyDescent="0.25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3.2" x14ac:dyDescent="0.25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3.2" x14ac:dyDescent="0.25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3.2" x14ac:dyDescent="0.25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3.2" x14ac:dyDescent="0.25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3.2" x14ac:dyDescent="0.25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3.2" x14ac:dyDescent="0.25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3.2" x14ac:dyDescent="0.25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3.2" x14ac:dyDescent="0.25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3.2" x14ac:dyDescent="0.25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3.2" x14ac:dyDescent="0.25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3.2" x14ac:dyDescent="0.25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3.2" x14ac:dyDescent="0.25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3.2" x14ac:dyDescent="0.25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3.2" x14ac:dyDescent="0.25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3.2" x14ac:dyDescent="0.25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3.2" x14ac:dyDescent="0.25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3.2" x14ac:dyDescent="0.25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3.2" x14ac:dyDescent="0.25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3.2" x14ac:dyDescent="0.25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3.2" x14ac:dyDescent="0.25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3.2" x14ac:dyDescent="0.25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3.2" x14ac:dyDescent="0.25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3.2" x14ac:dyDescent="0.25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3.2" x14ac:dyDescent="0.25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3.2" x14ac:dyDescent="0.25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3.2" x14ac:dyDescent="0.25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3.2" x14ac:dyDescent="0.25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3.2" x14ac:dyDescent="0.25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3.2" x14ac:dyDescent="0.25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3.2" x14ac:dyDescent="0.25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3.2" x14ac:dyDescent="0.25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3.2" x14ac:dyDescent="0.25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3.2" x14ac:dyDescent="0.25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3.2" x14ac:dyDescent="0.25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3.2" x14ac:dyDescent="0.25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3.2" x14ac:dyDescent="0.25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3.2" x14ac:dyDescent="0.25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3.2" x14ac:dyDescent="0.25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3.2" x14ac:dyDescent="0.25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3.2" x14ac:dyDescent="0.25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3.2" x14ac:dyDescent="0.25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3.2" x14ac:dyDescent="0.25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3.2" x14ac:dyDescent="0.25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3.2" x14ac:dyDescent="0.25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3.2" x14ac:dyDescent="0.25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3.2" x14ac:dyDescent="0.25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3.2" x14ac:dyDescent="0.25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3.2" x14ac:dyDescent="0.25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3.2" x14ac:dyDescent="0.25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3.2" x14ac:dyDescent="0.25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3.2" x14ac:dyDescent="0.25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3.2" x14ac:dyDescent="0.25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3.2" x14ac:dyDescent="0.25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3.2" x14ac:dyDescent="0.25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3.2" x14ac:dyDescent="0.25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3.2" x14ac:dyDescent="0.25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3.2" x14ac:dyDescent="0.25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3.2" x14ac:dyDescent="0.25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3.2" x14ac:dyDescent="0.25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3.2" x14ac:dyDescent="0.25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3.2" x14ac:dyDescent="0.25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3.2" x14ac:dyDescent="0.25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3.2" x14ac:dyDescent="0.25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3.2" x14ac:dyDescent="0.25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3.2" x14ac:dyDescent="0.25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3.2" x14ac:dyDescent="0.25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3.2" x14ac:dyDescent="0.25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3.2" x14ac:dyDescent="0.25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3.2" x14ac:dyDescent="0.25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3.2" x14ac:dyDescent="0.25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3.2" x14ac:dyDescent="0.25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3.2" x14ac:dyDescent="0.25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3.2" x14ac:dyDescent="0.25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3.2" x14ac:dyDescent="0.25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3.2" x14ac:dyDescent="0.25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3.2" x14ac:dyDescent="0.25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3.2" x14ac:dyDescent="0.25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3.2" x14ac:dyDescent="0.25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3.2" x14ac:dyDescent="0.25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3.2" x14ac:dyDescent="0.25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3.2" x14ac:dyDescent="0.25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3.2" x14ac:dyDescent="0.25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3.2" x14ac:dyDescent="0.25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3.2" x14ac:dyDescent="0.25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3.2" x14ac:dyDescent="0.25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3.2" x14ac:dyDescent="0.25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3.2" x14ac:dyDescent="0.25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3.2" x14ac:dyDescent="0.25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3.2" x14ac:dyDescent="0.25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3.2" x14ac:dyDescent="0.25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3.2" x14ac:dyDescent="0.25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3.2" x14ac:dyDescent="0.25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3.2" x14ac:dyDescent="0.25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3.2" x14ac:dyDescent="0.25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3.2" x14ac:dyDescent="0.25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3.2" x14ac:dyDescent="0.25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3.2" x14ac:dyDescent="0.25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3.2" x14ac:dyDescent="0.25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3.2" x14ac:dyDescent="0.25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3.2" x14ac:dyDescent="0.25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3.2" x14ac:dyDescent="0.25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3.2" x14ac:dyDescent="0.25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3.2" x14ac:dyDescent="0.25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3.2" x14ac:dyDescent="0.25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3.2" x14ac:dyDescent="0.25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3.2" x14ac:dyDescent="0.25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3.2" x14ac:dyDescent="0.25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3.2" x14ac:dyDescent="0.25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3.2" x14ac:dyDescent="0.25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3.2" x14ac:dyDescent="0.25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3.2" x14ac:dyDescent="0.25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3.2" x14ac:dyDescent="0.25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3.2" x14ac:dyDescent="0.25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3.2" x14ac:dyDescent="0.25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3.2" x14ac:dyDescent="0.25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3.2" x14ac:dyDescent="0.25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3.2" x14ac:dyDescent="0.25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3.2" x14ac:dyDescent="0.25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3.2" x14ac:dyDescent="0.25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3.2" x14ac:dyDescent="0.25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3.2" x14ac:dyDescent="0.25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3.2" x14ac:dyDescent="0.25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3.2" x14ac:dyDescent="0.25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3.2" x14ac:dyDescent="0.25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3.2" x14ac:dyDescent="0.25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3.2" x14ac:dyDescent="0.25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3.2" x14ac:dyDescent="0.25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3.2" x14ac:dyDescent="0.25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3.2" x14ac:dyDescent="0.25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3.2" x14ac:dyDescent="0.25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3.2" x14ac:dyDescent="0.25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3.2" x14ac:dyDescent="0.25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3.2" x14ac:dyDescent="0.25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3.2" x14ac:dyDescent="0.25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3.2" x14ac:dyDescent="0.25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3.2" x14ac:dyDescent="0.25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3.2" x14ac:dyDescent="0.25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3.2" x14ac:dyDescent="0.25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3.2" x14ac:dyDescent="0.25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3.2" x14ac:dyDescent="0.25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3.2" x14ac:dyDescent="0.25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3.2" x14ac:dyDescent="0.25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3.2" x14ac:dyDescent="0.25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3.2" x14ac:dyDescent="0.25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3.2" x14ac:dyDescent="0.25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3.2" x14ac:dyDescent="0.25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3.2" x14ac:dyDescent="0.25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3.2" x14ac:dyDescent="0.25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3.2" x14ac:dyDescent="0.25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3.2" x14ac:dyDescent="0.25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3.2" x14ac:dyDescent="0.25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3.2" x14ac:dyDescent="0.25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3.2" x14ac:dyDescent="0.25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3.2" x14ac:dyDescent="0.25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3.2" x14ac:dyDescent="0.25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3.2" x14ac:dyDescent="0.25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3.2" x14ac:dyDescent="0.25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3.2" x14ac:dyDescent="0.25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3.2" x14ac:dyDescent="0.25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3.2" x14ac:dyDescent="0.25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3.2" x14ac:dyDescent="0.25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3.2" x14ac:dyDescent="0.25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3.2" x14ac:dyDescent="0.25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3.2" x14ac:dyDescent="0.25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3.2" x14ac:dyDescent="0.25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3.2" x14ac:dyDescent="0.25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3.2" x14ac:dyDescent="0.25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3.2" x14ac:dyDescent="0.25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3.2" x14ac:dyDescent="0.25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3.2" x14ac:dyDescent="0.25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3.2" x14ac:dyDescent="0.25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3.2" x14ac:dyDescent="0.25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3.2" x14ac:dyDescent="0.25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3.2" x14ac:dyDescent="0.25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3.2" x14ac:dyDescent="0.25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3.2" x14ac:dyDescent="0.25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3.2" x14ac:dyDescent="0.25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3.2" x14ac:dyDescent="0.25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3.2" x14ac:dyDescent="0.25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3.2" x14ac:dyDescent="0.25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3.2" x14ac:dyDescent="0.25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3.2" x14ac:dyDescent="0.25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3.2" x14ac:dyDescent="0.25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3.2" x14ac:dyDescent="0.25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3.2" x14ac:dyDescent="0.25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3.2" x14ac:dyDescent="0.25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3.2" x14ac:dyDescent="0.25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3.2" x14ac:dyDescent="0.25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3.2" x14ac:dyDescent="0.25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3.2" x14ac:dyDescent="0.25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3.2" x14ac:dyDescent="0.25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3.2" x14ac:dyDescent="0.25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3.2" x14ac:dyDescent="0.25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3.2" x14ac:dyDescent="0.25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3.2" x14ac:dyDescent="0.25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3.2" x14ac:dyDescent="0.25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3.2" x14ac:dyDescent="0.25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3.2" x14ac:dyDescent="0.25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3.2" x14ac:dyDescent="0.25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3.2" x14ac:dyDescent="0.25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3.2" x14ac:dyDescent="0.25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3.2" x14ac:dyDescent="0.25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3.2" x14ac:dyDescent="0.25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3.2" x14ac:dyDescent="0.25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3.2" x14ac:dyDescent="0.25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3.2" x14ac:dyDescent="0.25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3.2" x14ac:dyDescent="0.25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3.2" x14ac:dyDescent="0.25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3.2" x14ac:dyDescent="0.25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3.2" x14ac:dyDescent="0.25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3.2" x14ac:dyDescent="0.25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3.2" x14ac:dyDescent="0.25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3.2" x14ac:dyDescent="0.25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3.2" x14ac:dyDescent="0.25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3.2" x14ac:dyDescent="0.25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3.2" x14ac:dyDescent="0.25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3.2" x14ac:dyDescent="0.25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3.2" x14ac:dyDescent="0.25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3.2" x14ac:dyDescent="0.25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3.2" x14ac:dyDescent="0.25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3.2" x14ac:dyDescent="0.25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3.2" x14ac:dyDescent="0.25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3.2" x14ac:dyDescent="0.25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3.2" x14ac:dyDescent="0.25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3.2" x14ac:dyDescent="0.25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3.2" x14ac:dyDescent="0.25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3.2" x14ac:dyDescent="0.25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3.2" x14ac:dyDescent="0.25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3.2" x14ac:dyDescent="0.25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3.2" x14ac:dyDescent="0.25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3.2" x14ac:dyDescent="0.25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3.2" x14ac:dyDescent="0.25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3.2" x14ac:dyDescent="0.25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3.2" x14ac:dyDescent="0.25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3.2" x14ac:dyDescent="0.25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3.2" x14ac:dyDescent="0.25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3.2" x14ac:dyDescent="0.25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3.2" x14ac:dyDescent="0.25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3.2" x14ac:dyDescent="0.25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3.2" x14ac:dyDescent="0.25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3.2" x14ac:dyDescent="0.25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3.2" x14ac:dyDescent="0.25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3.2" x14ac:dyDescent="0.25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3.2" x14ac:dyDescent="0.25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3.2" x14ac:dyDescent="0.25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3.2" x14ac:dyDescent="0.25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3.2" x14ac:dyDescent="0.25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3.2" x14ac:dyDescent="0.25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3.2" x14ac:dyDescent="0.25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3.2" x14ac:dyDescent="0.25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3.2" x14ac:dyDescent="0.25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3.2" x14ac:dyDescent="0.25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3.2" x14ac:dyDescent="0.25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3.2" x14ac:dyDescent="0.25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3.2" x14ac:dyDescent="0.25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3.2" x14ac:dyDescent="0.25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3.2" x14ac:dyDescent="0.25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3.2" x14ac:dyDescent="0.25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3.2" x14ac:dyDescent="0.25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3.2" x14ac:dyDescent="0.25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3.2" x14ac:dyDescent="0.25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3.2" x14ac:dyDescent="0.25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3.2" x14ac:dyDescent="0.25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3.2" x14ac:dyDescent="0.25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3.2" x14ac:dyDescent="0.25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3.2" x14ac:dyDescent="0.25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3.2" x14ac:dyDescent="0.25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3.2" x14ac:dyDescent="0.25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3.2" x14ac:dyDescent="0.25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3.2" x14ac:dyDescent="0.25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3.2" x14ac:dyDescent="0.25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3.2" x14ac:dyDescent="0.25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3.2" x14ac:dyDescent="0.25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3.2" x14ac:dyDescent="0.25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3.2" x14ac:dyDescent="0.25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3.2" x14ac:dyDescent="0.25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3.2" x14ac:dyDescent="0.25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3.2" x14ac:dyDescent="0.25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3.2" x14ac:dyDescent="0.25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3.2" x14ac:dyDescent="0.25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3.2" x14ac:dyDescent="0.25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3.2" x14ac:dyDescent="0.25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3.2" x14ac:dyDescent="0.25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3.2" x14ac:dyDescent="0.25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3.2" x14ac:dyDescent="0.25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3.2" x14ac:dyDescent="0.25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3.2" x14ac:dyDescent="0.25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3.2" x14ac:dyDescent="0.25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3.2" x14ac:dyDescent="0.25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3.2" x14ac:dyDescent="0.25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3.2" x14ac:dyDescent="0.25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3.2" x14ac:dyDescent="0.25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3.2" x14ac:dyDescent="0.25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3.2" x14ac:dyDescent="0.25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3.2" x14ac:dyDescent="0.25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3.2" x14ac:dyDescent="0.25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3.2" x14ac:dyDescent="0.25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3.2" x14ac:dyDescent="0.25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3.2" x14ac:dyDescent="0.25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3.2" x14ac:dyDescent="0.25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3.2" x14ac:dyDescent="0.25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3.2" x14ac:dyDescent="0.25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3.2" x14ac:dyDescent="0.25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3.2" x14ac:dyDescent="0.25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3.2" x14ac:dyDescent="0.25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3.2" x14ac:dyDescent="0.25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3.2" x14ac:dyDescent="0.25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3.2" x14ac:dyDescent="0.25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3.2" x14ac:dyDescent="0.25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3.2" x14ac:dyDescent="0.25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3.2" x14ac:dyDescent="0.25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3.2" x14ac:dyDescent="0.25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3.2" x14ac:dyDescent="0.25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3.2" x14ac:dyDescent="0.25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3.2" x14ac:dyDescent="0.25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3.2" x14ac:dyDescent="0.25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3.2" x14ac:dyDescent="0.25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3.2" x14ac:dyDescent="0.25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3.2" x14ac:dyDescent="0.25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3.2" x14ac:dyDescent="0.25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3.2" x14ac:dyDescent="0.25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3.2" x14ac:dyDescent="0.25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3.2" x14ac:dyDescent="0.25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3.2" x14ac:dyDescent="0.25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3.2" x14ac:dyDescent="0.25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3.2" x14ac:dyDescent="0.25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3.2" x14ac:dyDescent="0.25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3.2" x14ac:dyDescent="0.25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3.2" x14ac:dyDescent="0.25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3.2" x14ac:dyDescent="0.25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3.2" x14ac:dyDescent="0.25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3.2" x14ac:dyDescent="0.25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3.2" x14ac:dyDescent="0.25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3.2" x14ac:dyDescent="0.25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3.2" x14ac:dyDescent="0.25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3.2" x14ac:dyDescent="0.25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3.2" x14ac:dyDescent="0.25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3.2" x14ac:dyDescent="0.25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3.2" x14ac:dyDescent="0.25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3.2" x14ac:dyDescent="0.25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3.2" x14ac:dyDescent="0.25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3.2" x14ac:dyDescent="0.25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3.2" x14ac:dyDescent="0.25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3.2" x14ac:dyDescent="0.25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3.2" x14ac:dyDescent="0.25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3.2" x14ac:dyDescent="0.25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3.2" x14ac:dyDescent="0.25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3.2" x14ac:dyDescent="0.25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3.2" x14ac:dyDescent="0.25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3.2" x14ac:dyDescent="0.25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3.2" x14ac:dyDescent="0.25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3.2" x14ac:dyDescent="0.25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3.2" x14ac:dyDescent="0.25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3.2" x14ac:dyDescent="0.25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3.2" x14ac:dyDescent="0.25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3.2" x14ac:dyDescent="0.25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3.2" x14ac:dyDescent="0.25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3.2" x14ac:dyDescent="0.25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3.2" x14ac:dyDescent="0.25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3.2" x14ac:dyDescent="0.25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3.2" x14ac:dyDescent="0.25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3.2" x14ac:dyDescent="0.25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3.2" x14ac:dyDescent="0.25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3.2" x14ac:dyDescent="0.25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3.2" x14ac:dyDescent="0.25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3.2" x14ac:dyDescent="0.25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3.2" x14ac:dyDescent="0.25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3.2" x14ac:dyDescent="0.25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3.2" x14ac:dyDescent="0.25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3.2" x14ac:dyDescent="0.25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3.2" x14ac:dyDescent="0.25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3.2" x14ac:dyDescent="0.25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3.2" x14ac:dyDescent="0.25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3.2" x14ac:dyDescent="0.25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3.2" x14ac:dyDescent="0.25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3.2" x14ac:dyDescent="0.25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3.2" x14ac:dyDescent="0.25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3.2" x14ac:dyDescent="0.25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3.2" x14ac:dyDescent="0.25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3.2" x14ac:dyDescent="0.25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3.2" x14ac:dyDescent="0.25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3.2" x14ac:dyDescent="0.25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3.2" x14ac:dyDescent="0.25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3.2" x14ac:dyDescent="0.25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3.2" x14ac:dyDescent="0.25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3.2" x14ac:dyDescent="0.25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3.2" x14ac:dyDescent="0.25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3.2" x14ac:dyDescent="0.25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3.2" x14ac:dyDescent="0.25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3.2" x14ac:dyDescent="0.25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3.2" x14ac:dyDescent="0.25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3.2" x14ac:dyDescent="0.25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3.2" x14ac:dyDescent="0.25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3.2" x14ac:dyDescent="0.25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3.2" x14ac:dyDescent="0.25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3.2" x14ac:dyDescent="0.25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3.2" x14ac:dyDescent="0.25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3.2" x14ac:dyDescent="0.25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3.2" x14ac:dyDescent="0.25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3.2" x14ac:dyDescent="0.25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3.2" x14ac:dyDescent="0.25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3.2" x14ac:dyDescent="0.25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3.2" x14ac:dyDescent="0.25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3.2" x14ac:dyDescent="0.25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3.2" x14ac:dyDescent="0.25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3.2" x14ac:dyDescent="0.25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3.2" x14ac:dyDescent="0.25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3.2" x14ac:dyDescent="0.25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3.2" x14ac:dyDescent="0.25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3.2" x14ac:dyDescent="0.25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3.2" x14ac:dyDescent="0.25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3.2" x14ac:dyDescent="0.25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3.2" x14ac:dyDescent="0.25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3.2" x14ac:dyDescent="0.25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3.2" x14ac:dyDescent="0.25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3.2" x14ac:dyDescent="0.25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3.2" x14ac:dyDescent="0.25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3.2" x14ac:dyDescent="0.25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3.2" x14ac:dyDescent="0.25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3.2" x14ac:dyDescent="0.25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3.2" x14ac:dyDescent="0.25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3.2" x14ac:dyDescent="0.25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3.2" x14ac:dyDescent="0.25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3.2" x14ac:dyDescent="0.25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3.2" x14ac:dyDescent="0.25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3.2" x14ac:dyDescent="0.25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3.2" x14ac:dyDescent="0.25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3.2" x14ac:dyDescent="0.25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3.2" x14ac:dyDescent="0.25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3.2" x14ac:dyDescent="0.25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3.2" x14ac:dyDescent="0.25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3.2" x14ac:dyDescent="0.25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3.2" x14ac:dyDescent="0.25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3.2" x14ac:dyDescent="0.25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3.2" x14ac:dyDescent="0.25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3.2" x14ac:dyDescent="0.25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3.2" x14ac:dyDescent="0.25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3.2" x14ac:dyDescent="0.25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3.2" x14ac:dyDescent="0.25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3.2" x14ac:dyDescent="0.25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3.2" x14ac:dyDescent="0.25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3.2" x14ac:dyDescent="0.25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3.2" x14ac:dyDescent="0.25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3.2" x14ac:dyDescent="0.25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3.2" x14ac:dyDescent="0.25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3.2" x14ac:dyDescent="0.25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3.2" x14ac:dyDescent="0.25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3.2" x14ac:dyDescent="0.25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3.2" x14ac:dyDescent="0.25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3.2" x14ac:dyDescent="0.25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3.2" x14ac:dyDescent="0.25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3.2" x14ac:dyDescent="0.25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3.2" x14ac:dyDescent="0.25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3.2" x14ac:dyDescent="0.25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3.2" x14ac:dyDescent="0.25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3.2" x14ac:dyDescent="0.25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3.2" x14ac:dyDescent="0.25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3.2" x14ac:dyDescent="0.25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3.2" x14ac:dyDescent="0.25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3.2" x14ac:dyDescent="0.25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3.2" x14ac:dyDescent="0.25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3.2" x14ac:dyDescent="0.25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3.2" x14ac:dyDescent="0.25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3.2" x14ac:dyDescent="0.25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3.2" x14ac:dyDescent="0.25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3.2" x14ac:dyDescent="0.25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3.2" x14ac:dyDescent="0.25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3.2" x14ac:dyDescent="0.25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3.2" x14ac:dyDescent="0.25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3.2" x14ac:dyDescent="0.25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3.2" x14ac:dyDescent="0.25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3.2" x14ac:dyDescent="0.25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3.2" x14ac:dyDescent="0.25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3.2" x14ac:dyDescent="0.25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3.2" x14ac:dyDescent="0.25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3.2" x14ac:dyDescent="0.25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3.2" x14ac:dyDescent="0.25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3.2" x14ac:dyDescent="0.25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3.2" x14ac:dyDescent="0.25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3.2" x14ac:dyDescent="0.25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3.2" x14ac:dyDescent="0.25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3.2" x14ac:dyDescent="0.25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3.2" x14ac:dyDescent="0.25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3.2" x14ac:dyDescent="0.25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3.2" x14ac:dyDescent="0.25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3.2" x14ac:dyDescent="0.25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3.2" x14ac:dyDescent="0.25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3.2" x14ac:dyDescent="0.25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3.2" x14ac:dyDescent="0.25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3.2" x14ac:dyDescent="0.25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3.2" x14ac:dyDescent="0.25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3.2" x14ac:dyDescent="0.25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3.2" x14ac:dyDescent="0.25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3.2" x14ac:dyDescent="0.25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3.2" x14ac:dyDescent="0.25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3.2" x14ac:dyDescent="0.25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3.2" x14ac:dyDescent="0.25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3.2" x14ac:dyDescent="0.25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3.2" x14ac:dyDescent="0.25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3.2" x14ac:dyDescent="0.25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3.2" x14ac:dyDescent="0.25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3.2" x14ac:dyDescent="0.25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3.2" x14ac:dyDescent="0.25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3.2" x14ac:dyDescent="0.25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3.2" x14ac:dyDescent="0.25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3.2" x14ac:dyDescent="0.25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3.2" x14ac:dyDescent="0.25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3.2" x14ac:dyDescent="0.25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3.2" x14ac:dyDescent="0.25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3.2" x14ac:dyDescent="0.25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3.2" x14ac:dyDescent="0.25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3.2" x14ac:dyDescent="0.25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3.2" x14ac:dyDescent="0.25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3.2" x14ac:dyDescent="0.25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3.2" x14ac:dyDescent="0.25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3.2" x14ac:dyDescent="0.25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3.2" x14ac:dyDescent="0.25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3.2" x14ac:dyDescent="0.25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3.2" x14ac:dyDescent="0.25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3.2" x14ac:dyDescent="0.25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3.2" x14ac:dyDescent="0.25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3.2" x14ac:dyDescent="0.25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3.2" x14ac:dyDescent="0.25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3.2" x14ac:dyDescent="0.25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3.2" x14ac:dyDescent="0.25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3.2" x14ac:dyDescent="0.25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3.2" x14ac:dyDescent="0.25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3.2" x14ac:dyDescent="0.25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3.2" x14ac:dyDescent="0.25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3.2" x14ac:dyDescent="0.25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3.2" x14ac:dyDescent="0.25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3.2" x14ac:dyDescent="0.25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3.2" x14ac:dyDescent="0.25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3.2" x14ac:dyDescent="0.25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3.2" x14ac:dyDescent="0.25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3.2" x14ac:dyDescent="0.25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3.2" x14ac:dyDescent="0.25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3.2" x14ac:dyDescent="0.25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3.2" x14ac:dyDescent="0.25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3.2" x14ac:dyDescent="0.25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3.2" x14ac:dyDescent="0.25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3.2" x14ac:dyDescent="0.25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3.2" x14ac:dyDescent="0.25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3.2" x14ac:dyDescent="0.25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3.2" x14ac:dyDescent="0.25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3.2" x14ac:dyDescent="0.25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3.2" x14ac:dyDescent="0.25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3.2" x14ac:dyDescent="0.25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3.2" x14ac:dyDescent="0.25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3.2" x14ac:dyDescent="0.25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3.2" x14ac:dyDescent="0.25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3.2" x14ac:dyDescent="0.25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3.2" x14ac:dyDescent="0.25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3.2" x14ac:dyDescent="0.25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3.2" x14ac:dyDescent="0.25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3.2" x14ac:dyDescent="0.25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3.2" x14ac:dyDescent="0.25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3.2" x14ac:dyDescent="0.25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3.2" x14ac:dyDescent="0.25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3.2" x14ac:dyDescent="0.25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3.2" x14ac:dyDescent="0.25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3.2" x14ac:dyDescent="0.25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3.2" x14ac:dyDescent="0.25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3.2" x14ac:dyDescent="0.25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3.2" x14ac:dyDescent="0.25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3.2" x14ac:dyDescent="0.25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3.2" x14ac:dyDescent="0.25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3.2" x14ac:dyDescent="0.25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3.2" x14ac:dyDescent="0.25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3.2" x14ac:dyDescent="0.25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3.2" x14ac:dyDescent="0.25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3.2" x14ac:dyDescent="0.25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3.2" x14ac:dyDescent="0.25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3.2" x14ac:dyDescent="0.25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3.2" x14ac:dyDescent="0.25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3.2" x14ac:dyDescent="0.25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3.2" x14ac:dyDescent="0.25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3.2" x14ac:dyDescent="0.25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3.2" x14ac:dyDescent="0.25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3.2" x14ac:dyDescent="0.25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3.2" x14ac:dyDescent="0.25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3.2" x14ac:dyDescent="0.25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3.2" x14ac:dyDescent="0.25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3.2" x14ac:dyDescent="0.25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3.2" x14ac:dyDescent="0.25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3.2" x14ac:dyDescent="0.25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3.2" x14ac:dyDescent="0.25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3.2" x14ac:dyDescent="0.25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3.2" x14ac:dyDescent="0.25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3.2" x14ac:dyDescent="0.25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3.2" x14ac:dyDescent="0.25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3.2" x14ac:dyDescent="0.25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3.2" x14ac:dyDescent="0.25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3.2" x14ac:dyDescent="0.25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3.2" x14ac:dyDescent="0.25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3.2" x14ac:dyDescent="0.25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3.2" x14ac:dyDescent="0.25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3.2" x14ac:dyDescent="0.25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3.2" x14ac:dyDescent="0.25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3.2" x14ac:dyDescent="0.25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3.2" x14ac:dyDescent="0.25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3.2" x14ac:dyDescent="0.25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3.2" x14ac:dyDescent="0.25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3.2" x14ac:dyDescent="0.25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3.2" x14ac:dyDescent="0.25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3.2" x14ac:dyDescent="0.25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3.2" x14ac:dyDescent="0.25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3.2" x14ac:dyDescent="0.25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3.2" x14ac:dyDescent="0.25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3.2" x14ac:dyDescent="0.25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3.2" x14ac:dyDescent="0.25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3.2" x14ac:dyDescent="0.25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3.2" x14ac:dyDescent="0.25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3.2" x14ac:dyDescent="0.25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3.2" x14ac:dyDescent="0.25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3.2" x14ac:dyDescent="0.25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3.2" x14ac:dyDescent="0.25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3.2" x14ac:dyDescent="0.25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3.2" x14ac:dyDescent="0.25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3.2" x14ac:dyDescent="0.25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3.2" x14ac:dyDescent="0.25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3.2" x14ac:dyDescent="0.25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3.2" x14ac:dyDescent="0.25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3.2" x14ac:dyDescent="0.25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3.2" x14ac:dyDescent="0.25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3.2" x14ac:dyDescent="0.25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3.2" x14ac:dyDescent="0.25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3.2" x14ac:dyDescent="0.25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3.2" x14ac:dyDescent="0.25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3.2" x14ac:dyDescent="0.25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3.2" x14ac:dyDescent="0.25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3.2" x14ac:dyDescent="0.25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3.2" x14ac:dyDescent="0.25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3.2" x14ac:dyDescent="0.25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3.2" x14ac:dyDescent="0.25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3.2" x14ac:dyDescent="0.25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3.2" x14ac:dyDescent="0.25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3.2" x14ac:dyDescent="0.25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3.2" x14ac:dyDescent="0.25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3.2" x14ac:dyDescent="0.25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3.2" x14ac:dyDescent="0.25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3.2" x14ac:dyDescent="0.25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3.2" x14ac:dyDescent="0.25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3.2" x14ac:dyDescent="0.25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3.2" x14ac:dyDescent="0.25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3.2" x14ac:dyDescent="0.25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3.2" x14ac:dyDescent="0.25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3.2" x14ac:dyDescent="0.25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3.2" x14ac:dyDescent="0.25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3.2" x14ac:dyDescent="0.25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3.2" x14ac:dyDescent="0.25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3.2" x14ac:dyDescent="0.25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3.2" x14ac:dyDescent="0.25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3.2" x14ac:dyDescent="0.25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3.2" x14ac:dyDescent="0.25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3.2" x14ac:dyDescent="0.25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3.2" x14ac:dyDescent="0.25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3.2" x14ac:dyDescent="0.25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3.2" x14ac:dyDescent="0.25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3.2" x14ac:dyDescent="0.25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3.2" x14ac:dyDescent="0.25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3.2" x14ac:dyDescent="0.25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3.2" x14ac:dyDescent="0.25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3.2" x14ac:dyDescent="0.25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3.2" x14ac:dyDescent="0.25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3.2" x14ac:dyDescent="0.25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3.2" x14ac:dyDescent="0.25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3.2" x14ac:dyDescent="0.25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3.2" x14ac:dyDescent="0.25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3.2" x14ac:dyDescent="0.25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3.2" x14ac:dyDescent="0.25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3.2" x14ac:dyDescent="0.25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3.2" x14ac:dyDescent="0.25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3.2" x14ac:dyDescent="0.25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3.2" x14ac:dyDescent="0.25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3.2" x14ac:dyDescent="0.25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3.2" x14ac:dyDescent="0.25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3.2" x14ac:dyDescent="0.25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3.2" x14ac:dyDescent="0.25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3.2" x14ac:dyDescent="0.25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3.2" x14ac:dyDescent="0.25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3.2" x14ac:dyDescent="0.25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3.2" x14ac:dyDescent="0.25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3.2" x14ac:dyDescent="0.25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3.2" x14ac:dyDescent="0.25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3.2" x14ac:dyDescent="0.25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3.2" x14ac:dyDescent="0.25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3.2" x14ac:dyDescent="0.25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3.2" x14ac:dyDescent="0.25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3.2" x14ac:dyDescent="0.25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3.2" x14ac:dyDescent="0.25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3.2" x14ac:dyDescent="0.25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3.2" x14ac:dyDescent="0.25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3.2" x14ac:dyDescent="0.25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3.2" x14ac:dyDescent="0.25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3.2" x14ac:dyDescent="0.25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3.2" x14ac:dyDescent="0.25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3.2" x14ac:dyDescent="0.25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3.2" x14ac:dyDescent="0.25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3.2" x14ac:dyDescent="0.25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3.2" x14ac:dyDescent="0.25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3.2" x14ac:dyDescent="0.25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3.2" x14ac:dyDescent="0.25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3.2" x14ac:dyDescent="0.25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3.2" x14ac:dyDescent="0.25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3.2" x14ac:dyDescent="0.25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3.2" x14ac:dyDescent="0.25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3.2" x14ac:dyDescent="0.25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3.2" x14ac:dyDescent="0.25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3.2" x14ac:dyDescent="0.25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3.2" x14ac:dyDescent="0.25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3.2" x14ac:dyDescent="0.25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3.2" x14ac:dyDescent="0.25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3.2" x14ac:dyDescent="0.25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3.2" x14ac:dyDescent="0.25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3.2" x14ac:dyDescent="0.25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3.2" x14ac:dyDescent="0.25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3.2" x14ac:dyDescent="0.25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3.2" x14ac:dyDescent="0.25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3.2" x14ac:dyDescent="0.25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3.2" x14ac:dyDescent="0.25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3.2" x14ac:dyDescent="0.25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3.2" x14ac:dyDescent="0.25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3.2" x14ac:dyDescent="0.25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3.2" x14ac:dyDescent="0.25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3.2" x14ac:dyDescent="0.25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3.2" x14ac:dyDescent="0.25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3.2" x14ac:dyDescent="0.25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3.2" x14ac:dyDescent="0.25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3.2" x14ac:dyDescent="0.25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3.2" x14ac:dyDescent="0.25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3.2" x14ac:dyDescent="0.25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3.2" x14ac:dyDescent="0.25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3.2" x14ac:dyDescent="0.25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3.2" x14ac:dyDescent="0.25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3.2" x14ac:dyDescent="0.25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3.2" x14ac:dyDescent="0.25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3.2" x14ac:dyDescent="0.25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3.2" x14ac:dyDescent="0.25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3.2" x14ac:dyDescent="0.25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3.2" x14ac:dyDescent="0.25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3.2" x14ac:dyDescent="0.25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3.2" x14ac:dyDescent="0.25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3.2" x14ac:dyDescent="0.25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3.2" x14ac:dyDescent="0.25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3.2" x14ac:dyDescent="0.25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3.2" x14ac:dyDescent="0.25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3.2" x14ac:dyDescent="0.25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3.2" x14ac:dyDescent="0.25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3.2" x14ac:dyDescent="0.25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3.2" x14ac:dyDescent="0.25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3.2" x14ac:dyDescent="0.25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3.2" x14ac:dyDescent="0.25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3.2" x14ac:dyDescent="0.25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3.2" x14ac:dyDescent="0.25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3.2" x14ac:dyDescent="0.25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3.2" x14ac:dyDescent="0.25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3.2" x14ac:dyDescent="0.25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3.2" x14ac:dyDescent="0.25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3.2" x14ac:dyDescent="0.25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3.2" x14ac:dyDescent="0.25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3.2" x14ac:dyDescent="0.25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3.2" x14ac:dyDescent="0.25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3.2" x14ac:dyDescent="0.25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3.2" x14ac:dyDescent="0.25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3.2" x14ac:dyDescent="0.25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3.2" x14ac:dyDescent="0.25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3.2" x14ac:dyDescent="0.25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3.2" x14ac:dyDescent="0.25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3.2" x14ac:dyDescent="0.25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3.2" x14ac:dyDescent="0.25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3.2" x14ac:dyDescent="0.25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3.2" x14ac:dyDescent="0.25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3.2" x14ac:dyDescent="0.25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3.2" x14ac:dyDescent="0.25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3.2" x14ac:dyDescent="0.25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3.2" x14ac:dyDescent="0.25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3.2" x14ac:dyDescent="0.25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3.2" x14ac:dyDescent="0.25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3.2" x14ac:dyDescent="0.25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3.2" x14ac:dyDescent="0.25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3.2" x14ac:dyDescent="0.25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3.2" x14ac:dyDescent="0.25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3.2" x14ac:dyDescent="0.25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3.2" x14ac:dyDescent="0.25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3.2" x14ac:dyDescent="0.25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3.2" x14ac:dyDescent="0.25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3.2" x14ac:dyDescent="0.25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3.2" x14ac:dyDescent="0.25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3.2" x14ac:dyDescent="0.25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3.2" x14ac:dyDescent="0.25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3.2" x14ac:dyDescent="0.25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3.2" x14ac:dyDescent="0.25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3.2" x14ac:dyDescent="0.25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3.2" x14ac:dyDescent="0.25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3.2" x14ac:dyDescent="0.25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3.2" x14ac:dyDescent="0.25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3.2" x14ac:dyDescent="0.25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3.2" x14ac:dyDescent="0.25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3.2" x14ac:dyDescent="0.25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3.2" x14ac:dyDescent="0.25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3.2" x14ac:dyDescent="0.25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3.2" x14ac:dyDescent="0.25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3.2" x14ac:dyDescent="0.25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3.2" x14ac:dyDescent="0.25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3.2" x14ac:dyDescent="0.25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3.2" x14ac:dyDescent="0.25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3.2" x14ac:dyDescent="0.25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3.2" x14ac:dyDescent="0.25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3.2" x14ac:dyDescent="0.25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3.2" x14ac:dyDescent="0.25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3.2" x14ac:dyDescent="0.25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3.2" x14ac:dyDescent="0.25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3.2" x14ac:dyDescent="0.25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3.2" x14ac:dyDescent="0.25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3.2" x14ac:dyDescent="0.25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3.2" x14ac:dyDescent="0.25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3.2" x14ac:dyDescent="0.25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3.2" x14ac:dyDescent="0.25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3.2" x14ac:dyDescent="0.25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3.2" x14ac:dyDescent="0.25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3.2" x14ac:dyDescent="0.25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3.2" x14ac:dyDescent="0.25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3.2" x14ac:dyDescent="0.25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3.2" x14ac:dyDescent="0.25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3.2" x14ac:dyDescent="0.25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3.2" x14ac:dyDescent="0.25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3.2" x14ac:dyDescent="0.25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3.2" x14ac:dyDescent="0.25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3.2" x14ac:dyDescent="0.25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3.2" x14ac:dyDescent="0.25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3.2" x14ac:dyDescent="0.25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3.2" x14ac:dyDescent="0.25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3.2" x14ac:dyDescent="0.25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3.2" x14ac:dyDescent="0.25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3.2" x14ac:dyDescent="0.25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3.2" x14ac:dyDescent="0.25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3.2" x14ac:dyDescent="0.25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3.2" x14ac:dyDescent="0.25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3.2" x14ac:dyDescent="0.25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3.2" x14ac:dyDescent="0.25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3.2" x14ac:dyDescent="0.25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3.2" x14ac:dyDescent="0.25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3.2" x14ac:dyDescent="0.25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3.2" x14ac:dyDescent="0.25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3.2" x14ac:dyDescent="0.25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3.2" x14ac:dyDescent="0.25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3.2" x14ac:dyDescent="0.25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3.2" x14ac:dyDescent="0.25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3.2" x14ac:dyDescent="0.25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3.2" x14ac:dyDescent="0.25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3.2" x14ac:dyDescent="0.25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3.2" x14ac:dyDescent="0.25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3.2" x14ac:dyDescent="0.25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3.2" x14ac:dyDescent="0.25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3.2" x14ac:dyDescent="0.25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3.2" x14ac:dyDescent="0.25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3.2" x14ac:dyDescent="0.25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3.2" x14ac:dyDescent="0.25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3.2" x14ac:dyDescent="0.25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3.2" x14ac:dyDescent="0.25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3.2" x14ac:dyDescent="0.25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3.2" x14ac:dyDescent="0.25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3.2" x14ac:dyDescent="0.25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3.2" x14ac:dyDescent="0.25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3.2" x14ac:dyDescent="0.25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3.2" x14ac:dyDescent="0.25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3.2" x14ac:dyDescent="0.25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3.2" x14ac:dyDescent="0.25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3.2" x14ac:dyDescent="0.25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3.2" x14ac:dyDescent="0.25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3.2" x14ac:dyDescent="0.25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3.2" x14ac:dyDescent="0.25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3.2" x14ac:dyDescent="0.25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3.2" x14ac:dyDescent="0.25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3.2" x14ac:dyDescent="0.25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3.2" x14ac:dyDescent="0.25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3.2" x14ac:dyDescent="0.25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3.2" x14ac:dyDescent="0.25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3.2" x14ac:dyDescent="0.25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3.2" x14ac:dyDescent="0.25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3.2" x14ac:dyDescent="0.25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3.2" x14ac:dyDescent="0.25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3.2" x14ac:dyDescent="0.25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3.2" x14ac:dyDescent="0.25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3.2" x14ac:dyDescent="0.25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3.2" x14ac:dyDescent="0.25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3.2" x14ac:dyDescent="0.25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3.2" x14ac:dyDescent="0.25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3.2" x14ac:dyDescent="0.25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3.2" x14ac:dyDescent="0.25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3.2" x14ac:dyDescent="0.25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3.2" x14ac:dyDescent="0.25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3.2" x14ac:dyDescent="0.25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3.2" x14ac:dyDescent="0.25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3.2" x14ac:dyDescent="0.25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3.2" x14ac:dyDescent="0.25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3.2" x14ac:dyDescent="0.25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3.2" x14ac:dyDescent="0.25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3.2" x14ac:dyDescent="0.25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3.2" x14ac:dyDescent="0.25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3.2" x14ac:dyDescent="0.25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3.2" x14ac:dyDescent="0.25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3.2" x14ac:dyDescent="0.25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3.2" x14ac:dyDescent="0.25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3.2" x14ac:dyDescent="0.25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3.2" x14ac:dyDescent="0.25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3.2" x14ac:dyDescent="0.25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3.2" x14ac:dyDescent="0.25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3.2" x14ac:dyDescent="0.25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3.2" x14ac:dyDescent="0.25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3.2" x14ac:dyDescent="0.25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3.2" x14ac:dyDescent="0.25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3.2" x14ac:dyDescent="0.25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3.2" x14ac:dyDescent="0.25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3.2" x14ac:dyDescent="0.25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3.2" x14ac:dyDescent="0.25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3.2" x14ac:dyDescent="0.25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3.2" x14ac:dyDescent="0.25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3.2" x14ac:dyDescent="0.25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3.2" x14ac:dyDescent="0.25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3.2" x14ac:dyDescent="0.25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3.2" x14ac:dyDescent="0.25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3.2" x14ac:dyDescent="0.25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3.2" x14ac:dyDescent="0.25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3.2" x14ac:dyDescent="0.25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3.2" x14ac:dyDescent="0.25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3.2" x14ac:dyDescent="0.25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3.2" x14ac:dyDescent="0.25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3.2" x14ac:dyDescent="0.25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3.2" x14ac:dyDescent="0.25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3.2" x14ac:dyDescent="0.25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3.2" x14ac:dyDescent="0.25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3.2" x14ac:dyDescent="0.25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3.2" x14ac:dyDescent="0.25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3.2" x14ac:dyDescent="0.25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3.2" x14ac:dyDescent="0.25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3.2" x14ac:dyDescent="0.25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3.2" x14ac:dyDescent="0.25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3.2" x14ac:dyDescent="0.25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3.2" x14ac:dyDescent="0.25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3.2" x14ac:dyDescent="0.25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3.2" x14ac:dyDescent="0.25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3.2" x14ac:dyDescent="0.25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3.2" x14ac:dyDescent="0.25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3.2" x14ac:dyDescent="0.25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3.2" x14ac:dyDescent="0.25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3.2" x14ac:dyDescent="0.25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3.2" x14ac:dyDescent="0.25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3.2" x14ac:dyDescent="0.25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3.2" x14ac:dyDescent="0.25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3.2" x14ac:dyDescent="0.25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3.2" x14ac:dyDescent="0.25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3.2" x14ac:dyDescent="0.25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3.2" x14ac:dyDescent="0.25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3.2" x14ac:dyDescent="0.25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3.2" x14ac:dyDescent="0.25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3.2" x14ac:dyDescent="0.25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3.2" x14ac:dyDescent="0.25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3.2" x14ac:dyDescent="0.25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3.2" x14ac:dyDescent="0.25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3.2" x14ac:dyDescent="0.25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3.2" x14ac:dyDescent="0.25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3.2" x14ac:dyDescent="0.25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3.2" x14ac:dyDescent="0.25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3.2" x14ac:dyDescent="0.25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3.2" x14ac:dyDescent="0.25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3.2" x14ac:dyDescent="0.25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3.2" x14ac:dyDescent="0.25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3.2" x14ac:dyDescent="0.25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3.2" x14ac:dyDescent="0.25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3.2" x14ac:dyDescent="0.25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3.2" x14ac:dyDescent="0.25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3.2" x14ac:dyDescent="0.25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3.2" x14ac:dyDescent="0.25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3.2" x14ac:dyDescent="0.25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3.2" x14ac:dyDescent="0.25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3.2" x14ac:dyDescent="0.25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3.2" x14ac:dyDescent="0.25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3.2" x14ac:dyDescent="0.25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3.2" x14ac:dyDescent="0.25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3.2" x14ac:dyDescent="0.25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3.2" x14ac:dyDescent="0.25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3.2" x14ac:dyDescent="0.25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3.2" x14ac:dyDescent="0.25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3.2" x14ac:dyDescent="0.25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3.2" x14ac:dyDescent="0.25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3.2" x14ac:dyDescent="0.25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3.2" x14ac:dyDescent="0.25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3.2" x14ac:dyDescent="0.25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3.2" x14ac:dyDescent="0.25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3.2" x14ac:dyDescent="0.25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3.2" x14ac:dyDescent="0.25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3.2" x14ac:dyDescent="0.25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3.2" x14ac:dyDescent="0.25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3.2" x14ac:dyDescent="0.25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3.2" x14ac:dyDescent="0.25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3.2" x14ac:dyDescent="0.25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3.2" x14ac:dyDescent="0.25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3.2" x14ac:dyDescent="0.25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3.2" x14ac:dyDescent="0.25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3.2" x14ac:dyDescent="0.25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3.2" x14ac:dyDescent="0.25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3.2" x14ac:dyDescent="0.25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3.2" x14ac:dyDescent="0.25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3.2" x14ac:dyDescent="0.25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3.2" x14ac:dyDescent="0.25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3.2" x14ac:dyDescent="0.25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3.2" x14ac:dyDescent="0.25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3.2" x14ac:dyDescent="0.25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3.2" x14ac:dyDescent="0.25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3.2" x14ac:dyDescent="0.25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3.2" x14ac:dyDescent="0.25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3.2" x14ac:dyDescent="0.25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3.2" x14ac:dyDescent="0.25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3.2" x14ac:dyDescent="0.25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3.2" x14ac:dyDescent="0.25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3.2" x14ac:dyDescent="0.25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3.2" x14ac:dyDescent="0.25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3.2" x14ac:dyDescent="0.25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3.2" x14ac:dyDescent="0.25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3.2" x14ac:dyDescent="0.25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3.2" x14ac:dyDescent="0.25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3.2" x14ac:dyDescent="0.25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3.2" x14ac:dyDescent="0.25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3.2" x14ac:dyDescent="0.25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3.2" x14ac:dyDescent="0.25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3.2" x14ac:dyDescent="0.25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3.2" x14ac:dyDescent="0.25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3.2" x14ac:dyDescent="0.25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3.2" x14ac:dyDescent="0.25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3.2" x14ac:dyDescent="0.25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3.2" x14ac:dyDescent="0.25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3.2" x14ac:dyDescent="0.25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3.2" x14ac:dyDescent="0.25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3.2" x14ac:dyDescent="0.25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3.2" x14ac:dyDescent="0.25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3.2" x14ac:dyDescent="0.25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3.2" x14ac:dyDescent="0.25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3.2" x14ac:dyDescent="0.25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3.2" x14ac:dyDescent="0.25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3.2" x14ac:dyDescent="0.25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3.2" x14ac:dyDescent="0.25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3.2" x14ac:dyDescent="0.25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3.2" x14ac:dyDescent="0.25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3.2" x14ac:dyDescent="0.25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3.2" x14ac:dyDescent="0.25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3.2" x14ac:dyDescent="0.25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3.2" x14ac:dyDescent="0.25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3.2" x14ac:dyDescent="0.25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3.2" x14ac:dyDescent="0.25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3.2" x14ac:dyDescent="0.25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3.2" x14ac:dyDescent="0.25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3.2" x14ac:dyDescent="0.25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3.2" x14ac:dyDescent="0.25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3.2" x14ac:dyDescent="0.25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3.2" x14ac:dyDescent="0.25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3.2" x14ac:dyDescent="0.25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3.2" x14ac:dyDescent="0.25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3.2" x14ac:dyDescent="0.25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3.2" x14ac:dyDescent="0.25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3.2" x14ac:dyDescent="0.25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3.2" x14ac:dyDescent="0.25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3.2" x14ac:dyDescent="0.25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3.2" x14ac:dyDescent="0.25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3.2" x14ac:dyDescent="0.25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3.2" x14ac:dyDescent="0.25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3.2" x14ac:dyDescent="0.25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3.2" x14ac:dyDescent="0.25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3.2" x14ac:dyDescent="0.25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3.2" x14ac:dyDescent="0.25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3.2" x14ac:dyDescent="0.25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3.2" x14ac:dyDescent="0.25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3.2" x14ac:dyDescent="0.25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3.2" x14ac:dyDescent="0.25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3.2" x14ac:dyDescent="0.25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3.2" x14ac:dyDescent="0.25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3.2" x14ac:dyDescent="0.25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3.2" x14ac:dyDescent="0.25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3.2" x14ac:dyDescent="0.25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3.2" x14ac:dyDescent="0.25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3.2" x14ac:dyDescent="0.25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3.2" x14ac:dyDescent="0.25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3.2" x14ac:dyDescent="0.25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3.2" x14ac:dyDescent="0.25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3.2" x14ac:dyDescent="0.25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3.2" x14ac:dyDescent="0.25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3.2" x14ac:dyDescent="0.25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3.2" x14ac:dyDescent="0.25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3.2" x14ac:dyDescent="0.25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3.2" x14ac:dyDescent="0.25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3.2" x14ac:dyDescent="0.25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3.2" x14ac:dyDescent="0.25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3.2" x14ac:dyDescent="0.25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3.2" x14ac:dyDescent="0.25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3.2" x14ac:dyDescent="0.25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3.2" x14ac:dyDescent="0.25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3.2" x14ac:dyDescent="0.25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3.2" x14ac:dyDescent="0.25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3.2" x14ac:dyDescent="0.25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3.2" x14ac:dyDescent="0.25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3.2" x14ac:dyDescent="0.25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3.2" x14ac:dyDescent="0.25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3.2" x14ac:dyDescent="0.25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3.2" x14ac:dyDescent="0.25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3.2" x14ac:dyDescent="0.25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3.2" x14ac:dyDescent="0.25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3.2" x14ac:dyDescent="0.25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3.2" x14ac:dyDescent="0.25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3.2" x14ac:dyDescent="0.25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3.2" x14ac:dyDescent="0.25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3.2" x14ac:dyDescent="0.25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3.2" x14ac:dyDescent="0.25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3.2" x14ac:dyDescent="0.25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3.2" x14ac:dyDescent="0.25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3.2" x14ac:dyDescent="0.25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3.2" x14ac:dyDescent="0.25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3.2" x14ac:dyDescent="0.25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3.2" x14ac:dyDescent="0.25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3.2" x14ac:dyDescent="0.25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3.2" x14ac:dyDescent="0.25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3.2" x14ac:dyDescent="0.25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3.2" x14ac:dyDescent="0.25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3.2" x14ac:dyDescent="0.25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3.2" x14ac:dyDescent="0.25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3.2" x14ac:dyDescent="0.25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3.2" x14ac:dyDescent="0.25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3.2" x14ac:dyDescent="0.25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3.2" x14ac:dyDescent="0.25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3.2" x14ac:dyDescent="0.25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3.2" x14ac:dyDescent="0.25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3.2" x14ac:dyDescent="0.25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3.2" x14ac:dyDescent="0.25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3.2" x14ac:dyDescent="0.25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3.2" x14ac:dyDescent="0.25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3.2" x14ac:dyDescent="0.25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3.2" x14ac:dyDescent="0.25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3.2" x14ac:dyDescent="0.25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3.2" x14ac:dyDescent="0.25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3.2" x14ac:dyDescent="0.25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3.2" x14ac:dyDescent="0.25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3.2" x14ac:dyDescent="0.25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3.2" x14ac:dyDescent="0.25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3.2" x14ac:dyDescent="0.25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3.2" x14ac:dyDescent="0.25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3.2" x14ac:dyDescent="0.25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3.2" x14ac:dyDescent="0.25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3.2" x14ac:dyDescent="0.25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3.2" x14ac:dyDescent="0.25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3.2" x14ac:dyDescent="0.25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3.2" x14ac:dyDescent="0.25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3.2" x14ac:dyDescent="0.25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3.2" x14ac:dyDescent="0.25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3.2" x14ac:dyDescent="0.25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3.2" x14ac:dyDescent="0.25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3.2" x14ac:dyDescent="0.25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3.2" x14ac:dyDescent="0.25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3.2" x14ac:dyDescent="0.25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3.2" x14ac:dyDescent="0.25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3.2" x14ac:dyDescent="0.25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3.2" x14ac:dyDescent="0.25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3.2" x14ac:dyDescent="0.25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3.2" x14ac:dyDescent="0.25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3.2" x14ac:dyDescent="0.25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3.2" x14ac:dyDescent="0.25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3.2" x14ac:dyDescent="0.25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3.2" x14ac:dyDescent="0.25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3.2" x14ac:dyDescent="0.25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3.2" x14ac:dyDescent="0.25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3.2" x14ac:dyDescent="0.25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3.2" x14ac:dyDescent="0.25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3.2" x14ac:dyDescent="0.25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3.2" x14ac:dyDescent="0.25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3.2" x14ac:dyDescent="0.25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3.2" x14ac:dyDescent="0.25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3.2" x14ac:dyDescent="0.25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3.2" x14ac:dyDescent="0.25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3.2" x14ac:dyDescent="0.25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3.2" x14ac:dyDescent="0.25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3.2" x14ac:dyDescent="0.25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3.2" x14ac:dyDescent="0.25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3.2" x14ac:dyDescent="0.25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3.2" x14ac:dyDescent="0.25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3.2" x14ac:dyDescent="0.25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3.2" x14ac:dyDescent="0.25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3.2" x14ac:dyDescent="0.25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3.2" x14ac:dyDescent="0.25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3.2" x14ac:dyDescent="0.25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3.2" x14ac:dyDescent="0.25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3.2" x14ac:dyDescent="0.25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3.2" x14ac:dyDescent="0.25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3.2" x14ac:dyDescent="0.25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3.2" x14ac:dyDescent="0.25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3.2" x14ac:dyDescent="0.25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3.2" x14ac:dyDescent="0.25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3.2" x14ac:dyDescent="0.25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3.2" x14ac:dyDescent="0.25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3.2" x14ac:dyDescent="0.25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3.2" x14ac:dyDescent="0.25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3.2" x14ac:dyDescent="0.25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3.2" x14ac:dyDescent="0.25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3.2" x14ac:dyDescent="0.25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3.2" x14ac:dyDescent="0.25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3.2" x14ac:dyDescent="0.25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3.2" x14ac:dyDescent="0.25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3.2" x14ac:dyDescent="0.25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3.2" x14ac:dyDescent="0.25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3.2" x14ac:dyDescent="0.25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3.2" x14ac:dyDescent="0.25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3.2" x14ac:dyDescent="0.25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3.2" x14ac:dyDescent="0.25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3.2" x14ac:dyDescent="0.25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3.2" x14ac:dyDescent="0.25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3.2" x14ac:dyDescent="0.25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3.2" x14ac:dyDescent="0.25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3.2" x14ac:dyDescent="0.25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3.2" x14ac:dyDescent="0.25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3.2" x14ac:dyDescent="0.25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3.2" x14ac:dyDescent="0.25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3.2" x14ac:dyDescent="0.25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3.2" x14ac:dyDescent="0.25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3.2" x14ac:dyDescent="0.25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3.2" x14ac:dyDescent="0.25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3.2" x14ac:dyDescent="0.25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3.2" x14ac:dyDescent="0.25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3.2" x14ac:dyDescent="0.25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3.2" x14ac:dyDescent="0.25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3.2" x14ac:dyDescent="0.25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3.2" x14ac:dyDescent="0.25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3.2" x14ac:dyDescent="0.25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3.2" x14ac:dyDescent="0.25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3.2" x14ac:dyDescent="0.25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3.2" x14ac:dyDescent="0.25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3.2" x14ac:dyDescent="0.25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3.2" x14ac:dyDescent="0.25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3.2" x14ac:dyDescent="0.25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3.2" x14ac:dyDescent="0.25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3.2" x14ac:dyDescent="0.25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3.2" x14ac:dyDescent="0.25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3.2" x14ac:dyDescent="0.25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3.2" x14ac:dyDescent="0.25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3.2" x14ac:dyDescent="0.25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3.2" x14ac:dyDescent="0.25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3.2" x14ac:dyDescent="0.25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3.2" x14ac:dyDescent="0.25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3.2" x14ac:dyDescent="0.25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3.2" x14ac:dyDescent="0.25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3.2" x14ac:dyDescent="0.25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3.2" x14ac:dyDescent="0.25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3.2" x14ac:dyDescent="0.25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3.2" x14ac:dyDescent="0.25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3.2" x14ac:dyDescent="0.25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3.2" x14ac:dyDescent="0.25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3.2" x14ac:dyDescent="0.25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3.2" x14ac:dyDescent="0.25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3.2" x14ac:dyDescent="0.25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3.2" x14ac:dyDescent="0.25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3.2" x14ac:dyDescent="0.25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3.2" x14ac:dyDescent="0.25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3.2" x14ac:dyDescent="0.25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3.2" x14ac:dyDescent="0.25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3.2" x14ac:dyDescent="0.25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3.2" x14ac:dyDescent="0.25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3.2" x14ac:dyDescent="0.25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3.2" x14ac:dyDescent="0.25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3.2" x14ac:dyDescent="0.25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3.2" x14ac:dyDescent="0.25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3.2" x14ac:dyDescent="0.25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3.2" x14ac:dyDescent="0.25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3.2" x14ac:dyDescent="0.25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3.2" x14ac:dyDescent="0.25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3.2" x14ac:dyDescent="0.25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3.2" x14ac:dyDescent="0.25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3.2" x14ac:dyDescent="0.25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3.2" x14ac:dyDescent="0.25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3.2" x14ac:dyDescent="0.25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3.2" x14ac:dyDescent="0.25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3.2" x14ac:dyDescent="0.25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3.2" x14ac:dyDescent="0.25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3.2" x14ac:dyDescent="0.25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3.2" x14ac:dyDescent="0.25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3.2" x14ac:dyDescent="0.25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3.2" x14ac:dyDescent="0.25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3.2" x14ac:dyDescent="0.25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3.2" x14ac:dyDescent="0.25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3.2" x14ac:dyDescent="0.25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3.2" x14ac:dyDescent="0.25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3.2" x14ac:dyDescent="0.25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3.2" x14ac:dyDescent="0.25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3.2" x14ac:dyDescent="0.25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3.2" x14ac:dyDescent="0.25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3.2" x14ac:dyDescent="0.25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3.2" x14ac:dyDescent="0.25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3.2" x14ac:dyDescent="0.25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3.2" x14ac:dyDescent="0.25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3.2" x14ac:dyDescent="0.25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3.2" x14ac:dyDescent="0.25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3.2" x14ac:dyDescent="0.25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3.2" x14ac:dyDescent="0.25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3.2" x14ac:dyDescent="0.25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3.2" x14ac:dyDescent="0.25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3.2" x14ac:dyDescent="0.25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3.2" x14ac:dyDescent="0.25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3.2" x14ac:dyDescent="0.25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3.2" x14ac:dyDescent="0.25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3.2" x14ac:dyDescent="0.25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3.2" x14ac:dyDescent="0.25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3.2" x14ac:dyDescent="0.25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3.2" x14ac:dyDescent="0.25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3.2" x14ac:dyDescent="0.25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3.2" x14ac:dyDescent="0.25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3.2" x14ac:dyDescent="0.25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3.2" x14ac:dyDescent="0.25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3.2" x14ac:dyDescent="0.25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3.2" x14ac:dyDescent="0.25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3.2" x14ac:dyDescent="0.25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3.2" x14ac:dyDescent="0.25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3.2" x14ac:dyDescent="0.25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3.2" x14ac:dyDescent="0.25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3.2" x14ac:dyDescent="0.25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3.2" x14ac:dyDescent="0.25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3.2" x14ac:dyDescent="0.25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3.2" x14ac:dyDescent="0.25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3.2" x14ac:dyDescent="0.25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3.2" x14ac:dyDescent="0.25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3.2" x14ac:dyDescent="0.25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3.2" x14ac:dyDescent="0.25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3.2" x14ac:dyDescent="0.25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3.2" x14ac:dyDescent="0.25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3.2" x14ac:dyDescent="0.25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3.2" x14ac:dyDescent="0.25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3.2" x14ac:dyDescent="0.25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3.2" x14ac:dyDescent="0.25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3.2" x14ac:dyDescent="0.25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3.2" x14ac:dyDescent="0.25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3.2" x14ac:dyDescent="0.25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3.2" x14ac:dyDescent="0.25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3.2" x14ac:dyDescent="0.25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3.2" x14ac:dyDescent="0.25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3.2" x14ac:dyDescent="0.25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3.2" x14ac:dyDescent="0.25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3.2" x14ac:dyDescent="0.25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3.2" x14ac:dyDescent="0.25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3.2" x14ac:dyDescent="0.25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3.2" x14ac:dyDescent="0.25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3.2" x14ac:dyDescent="0.25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3.2" x14ac:dyDescent="0.25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3.2" x14ac:dyDescent="0.25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3.2" x14ac:dyDescent="0.25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3.2" x14ac:dyDescent="0.25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3.2" x14ac:dyDescent="0.25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3.2" x14ac:dyDescent="0.25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3.2" x14ac:dyDescent="0.25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3.2" x14ac:dyDescent="0.25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3.2" x14ac:dyDescent="0.25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3.2" x14ac:dyDescent="0.25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3.2" x14ac:dyDescent="0.25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3.2" x14ac:dyDescent="0.25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3.2" x14ac:dyDescent="0.25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3.2" x14ac:dyDescent="0.25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3.2" x14ac:dyDescent="0.25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3.2" x14ac:dyDescent="0.25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3.2" x14ac:dyDescent="0.25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3.2" x14ac:dyDescent="0.25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3.2" x14ac:dyDescent="0.25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3.2" x14ac:dyDescent="0.25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3.2" x14ac:dyDescent="0.25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3.2" x14ac:dyDescent="0.25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3.2" x14ac:dyDescent="0.25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3.2" x14ac:dyDescent="0.25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3.2" x14ac:dyDescent="0.25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3.2" x14ac:dyDescent="0.25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3.2" x14ac:dyDescent="0.25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3.2" x14ac:dyDescent="0.25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3.2" x14ac:dyDescent="0.25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3.2" x14ac:dyDescent="0.25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3.2" x14ac:dyDescent="0.25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3.2" x14ac:dyDescent="0.25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3.2" x14ac:dyDescent="0.25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3.2" x14ac:dyDescent="0.25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3.2" x14ac:dyDescent="0.25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3.2" x14ac:dyDescent="0.25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3.2" x14ac:dyDescent="0.25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3.2" x14ac:dyDescent="0.25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3.2" x14ac:dyDescent="0.25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3.2" x14ac:dyDescent="0.25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3.2" x14ac:dyDescent="0.25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3.2" x14ac:dyDescent="0.25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3.2" x14ac:dyDescent="0.25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3.2" x14ac:dyDescent="0.25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3.2" x14ac:dyDescent="0.25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3.2" x14ac:dyDescent="0.25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3.2" x14ac:dyDescent="0.25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3.2" x14ac:dyDescent="0.25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3.2" x14ac:dyDescent="0.25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3.2" x14ac:dyDescent="0.25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3.2" x14ac:dyDescent="0.25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3.2" x14ac:dyDescent="0.25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3.2" x14ac:dyDescent="0.25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3.2" x14ac:dyDescent="0.25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3.2" x14ac:dyDescent="0.25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3.2" x14ac:dyDescent="0.25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3.2" x14ac:dyDescent="0.25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3.2" x14ac:dyDescent="0.25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3.2" x14ac:dyDescent="0.25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3.2" x14ac:dyDescent="0.25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3.2" x14ac:dyDescent="0.25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3.2" x14ac:dyDescent="0.25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3.2" x14ac:dyDescent="0.25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3.2" x14ac:dyDescent="0.25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3.2" x14ac:dyDescent="0.25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3.2" x14ac:dyDescent="0.25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3.2" x14ac:dyDescent="0.25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3.2" x14ac:dyDescent="0.25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3.2" x14ac:dyDescent="0.25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3.2" x14ac:dyDescent="0.25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3.2" x14ac:dyDescent="0.25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3.2" x14ac:dyDescent="0.25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3.2" x14ac:dyDescent="0.25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3.2" x14ac:dyDescent="0.25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3.2" x14ac:dyDescent="0.25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3.2" x14ac:dyDescent="0.25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3.2" x14ac:dyDescent="0.25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3.2" x14ac:dyDescent="0.25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3.2" x14ac:dyDescent="0.25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3.2" x14ac:dyDescent="0.25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3.2" x14ac:dyDescent="0.25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3.2" x14ac:dyDescent="0.25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3.2" x14ac:dyDescent="0.25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3.2" x14ac:dyDescent="0.25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3.2" x14ac:dyDescent="0.25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3.2" x14ac:dyDescent="0.25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3.2" x14ac:dyDescent="0.25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3.2" x14ac:dyDescent="0.25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3.2" x14ac:dyDescent="0.25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3.2" x14ac:dyDescent="0.25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3.2" x14ac:dyDescent="0.25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3.2" x14ac:dyDescent="0.25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3.2" x14ac:dyDescent="0.25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3.2" x14ac:dyDescent="0.25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3.2" x14ac:dyDescent="0.25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3.2" x14ac:dyDescent="0.25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3.2" x14ac:dyDescent="0.25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3.2" x14ac:dyDescent="0.25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3.2" x14ac:dyDescent="0.25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3.2" x14ac:dyDescent="0.25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3.2" x14ac:dyDescent="0.25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3.2" x14ac:dyDescent="0.25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3.2" x14ac:dyDescent="0.25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3.2" x14ac:dyDescent="0.25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3.2" x14ac:dyDescent="0.25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3.2" x14ac:dyDescent="0.25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3.2" x14ac:dyDescent="0.25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3.2" x14ac:dyDescent="0.25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3.2" x14ac:dyDescent="0.25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3.2" x14ac:dyDescent="0.25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3.2" x14ac:dyDescent="0.25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3.2" x14ac:dyDescent="0.25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3.2" x14ac:dyDescent="0.25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3.2" x14ac:dyDescent="0.25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3.2" x14ac:dyDescent="0.25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3.2" x14ac:dyDescent="0.25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3.2" x14ac:dyDescent="0.25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3.2" x14ac:dyDescent="0.25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3.2" x14ac:dyDescent="0.25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3.2" x14ac:dyDescent="0.25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3.2" x14ac:dyDescent="0.25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3.2" x14ac:dyDescent="0.25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3.2" x14ac:dyDescent="0.25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3.2" x14ac:dyDescent="0.25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3.2" x14ac:dyDescent="0.25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3.2" x14ac:dyDescent="0.25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3.2" x14ac:dyDescent="0.25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3.2" x14ac:dyDescent="0.25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3.2" x14ac:dyDescent="0.25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3.2" x14ac:dyDescent="0.25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3.2" x14ac:dyDescent="0.25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3.2" x14ac:dyDescent="0.25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3.2" x14ac:dyDescent="0.25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3.2" x14ac:dyDescent="0.25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3.2" x14ac:dyDescent="0.25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3.2" x14ac:dyDescent="0.25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3.2" x14ac:dyDescent="0.25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3.2" x14ac:dyDescent="0.25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3.2" x14ac:dyDescent="0.25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3.2" x14ac:dyDescent="0.25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3.2" x14ac:dyDescent="0.25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3.2" x14ac:dyDescent="0.25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3.2" x14ac:dyDescent="0.25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3.2" x14ac:dyDescent="0.25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3.2" x14ac:dyDescent="0.25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3.2" x14ac:dyDescent="0.25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3.2" x14ac:dyDescent="0.25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3.2" x14ac:dyDescent="0.25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3.2" x14ac:dyDescent="0.25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3.2" x14ac:dyDescent="0.25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3.2" x14ac:dyDescent="0.25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3.2" x14ac:dyDescent="0.25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3.2" x14ac:dyDescent="0.25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3.2" x14ac:dyDescent="0.25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3.2" x14ac:dyDescent="0.25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3.2" x14ac:dyDescent="0.25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3.2" x14ac:dyDescent="0.25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3.2" x14ac:dyDescent="0.25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3.2" x14ac:dyDescent="0.25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3.2" x14ac:dyDescent="0.25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3.2" x14ac:dyDescent="0.25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3.2" x14ac:dyDescent="0.25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3.2" x14ac:dyDescent="0.25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3.2" x14ac:dyDescent="0.25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3.2" x14ac:dyDescent="0.25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3.2" x14ac:dyDescent="0.25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3.2" x14ac:dyDescent="0.25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3.2" x14ac:dyDescent="0.25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3.2" x14ac:dyDescent="0.25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3.2" x14ac:dyDescent="0.25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3.2" x14ac:dyDescent="0.25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3.2" x14ac:dyDescent="0.25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3.2" x14ac:dyDescent="0.25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3.2" x14ac:dyDescent="0.25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3.2" x14ac:dyDescent="0.25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3.2" x14ac:dyDescent="0.25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3.2" x14ac:dyDescent="0.25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3.2" x14ac:dyDescent="0.25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3.2" x14ac:dyDescent="0.25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3.2" x14ac:dyDescent="0.25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3.2" x14ac:dyDescent="0.25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3.2" x14ac:dyDescent="0.25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3.2" x14ac:dyDescent="0.25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3.2" x14ac:dyDescent="0.25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3.2" x14ac:dyDescent="0.25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3.2" x14ac:dyDescent="0.25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3.2" x14ac:dyDescent="0.25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3.2" x14ac:dyDescent="0.25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3.2" x14ac:dyDescent="0.25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3.2" x14ac:dyDescent="0.25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3.2" x14ac:dyDescent="0.25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3.2" x14ac:dyDescent="0.25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3.2" x14ac:dyDescent="0.25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3.2" x14ac:dyDescent="0.25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3.2" x14ac:dyDescent="0.25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3.2" x14ac:dyDescent="0.25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3.2" x14ac:dyDescent="0.25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3.2" x14ac:dyDescent="0.25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3.2" x14ac:dyDescent="0.25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3.2" x14ac:dyDescent="0.25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3.2" x14ac:dyDescent="0.25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3.2" x14ac:dyDescent="0.25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3.2" x14ac:dyDescent="0.25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3.2" x14ac:dyDescent="0.25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3.2" x14ac:dyDescent="0.25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3.2" x14ac:dyDescent="0.25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3.2" x14ac:dyDescent="0.25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3.2" x14ac:dyDescent="0.25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3.2" x14ac:dyDescent="0.25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3.2" x14ac:dyDescent="0.25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3.2" x14ac:dyDescent="0.25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3.2" x14ac:dyDescent="0.25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3.2" x14ac:dyDescent="0.25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3.2" x14ac:dyDescent="0.25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3.2" x14ac:dyDescent="0.25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3.2" x14ac:dyDescent="0.25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3.2" x14ac:dyDescent="0.25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3.2" x14ac:dyDescent="0.25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3.2" x14ac:dyDescent="0.25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3.2" x14ac:dyDescent="0.25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3.2" x14ac:dyDescent="0.25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3.2" x14ac:dyDescent="0.25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3.2" x14ac:dyDescent="0.25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3.2" x14ac:dyDescent="0.25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3.2" x14ac:dyDescent="0.25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3.2" x14ac:dyDescent="0.25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3.2" x14ac:dyDescent="0.25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3.2" x14ac:dyDescent="0.25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3.2" x14ac:dyDescent="0.25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3.2" x14ac:dyDescent="0.25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3.2" x14ac:dyDescent="0.25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3.2" x14ac:dyDescent="0.25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3.2" x14ac:dyDescent="0.25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3.2" x14ac:dyDescent="0.25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3.2" x14ac:dyDescent="0.25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3.2" x14ac:dyDescent="0.25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3.2" x14ac:dyDescent="0.25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3.2" x14ac:dyDescent="0.25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3.2" x14ac:dyDescent="0.25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3.2" x14ac:dyDescent="0.25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3.2" x14ac:dyDescent="0.25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3.2" x14ac:dyDescent="0.25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3.2" x14ac:dyDescent="0.25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3.2" x14ac:dyDescent="0.25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3.2" x14ac:dyDescent="0.25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3.2" x14ac:dyDescent="0.25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3.2" x14ac:dyDescent="0.25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3.2" x14ac:dyDescent="0.25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3.2" x14ac:dyDescent="0.25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3.2" x14ac:dyDescent="0.25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3.2" x14ac:dyDescent="0.25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3.2" x14ac:dyDescent="0.25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3.2" x14ac:dyDescent="0.25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3.2" x14ac:dyDescent="0.25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3.2" x14ac:dyDescent="0.25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3.2" x14ac:dyDescent="0.25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3.2" x14ac:dyDescent="0.25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3.2" x14ac:dyDescent="0.25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3.2" x14ac:dyDescent="0.25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3.2" x14ac:dyDescent="0.25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3.2" x14ac:dyDescent="0.25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3.2" x14ac:dyDescent="0.25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3.2" x14ac:dyDescent="0.25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3.2" x14ac:dyDescent="0.25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3.2" x14ac:dyDescent="0.25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3.2" x14ac:dyDescent="0.25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3.2" x14ac:dyDescent="0.25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3.2" x14ac:dyDescent="0.25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3.2" x14ac:dyDescent="0.25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3.2" x14ac:dyDescent="0.25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3.2" x14ac:dyDescent="0.25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3.2" x14ac:dyDescent="0.25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3.2" x14ac:dyDescent="0.25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3.2" x14ac:dyDescent="0.25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3.2" x14ac:dyDescent="0.25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3.2" x14ac:dyDescent="0.25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3.2" x14ac:dyDescent="0.25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3.2" x14ac:dyDescent="0.25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3.2" x14ac:dyDescent="0.25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3.2" x14ac:dyDescent="0.25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3.2" x14ac:dyDescent="0.25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3.2" x14ac:dyDescent="0.25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3.2" x14ac:dyDescent="0.25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3.2" x14ac:dyDescent="0.25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3.2" x14ac:dyDescent="0.25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3.2" x14ac:dyDescent="0.25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3.2" x14ac:dyDescent="0.25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3.2" x14ac:dyDescent="0.25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3.2" x14ac:dyDescent="0.25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3.2" x14ac:dyDescent="0.25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3.2" x14ac:dyDescent="0.25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3.2" x14ac:dyDescent="0.25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3.2" x14ac:dyDescent="0.25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3.2" x14ac:dyDescent="0.25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3.2" x14ac:dyDescent="0.25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3.2" x14ac:dyDescent="0.25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3.2" x14ac:dyDescent="0.25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3.2" x14ac:dyDescent="0.25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3.2" x14ac:dyDescent="0.25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3.2" x14ac:dyDescent="0.25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3.2" x14ac:dyDescent="0.25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3.2" x14ac:dyDescent="0.25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3.2" x14ac:dyDescent="0.25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3.2" x14ac:dyDescent="0.25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3.2" x14ac:dyDescent="0.25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3.2" x14ac:dyDescent="0.25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3.2" x14ac:dyDescent="0.25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3.2" x14ac:dyDescent="0.25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3.2" x14ac:dyDescent="0.25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3.2" x14ac:dyDescent="0.25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3.2" x14ac:dyDescent="0.25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3.2" x14ac:dyDescent="0.25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3.2" x14ac:dyDescent="0.25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3.2" x14ac:dyDescent="0.25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3.2" x14ac:dyDescent="0.25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3.2" x14ac:dyDescent="0.25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3.2" x14ac:dyDescent="0.25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3.2" x14ac:dyDescent="0.25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3.2" x14ac:dyDescent="0.25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3.2" x14ac:dyDescent="0.25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3.2" x14ac:dyDescent="0.25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3.2" x14ac:dyDescent="0.25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3.2" x14ac:dyDescent="0.25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3.2" x14ac:dyDescent="0.25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3.2" x14ac:dyDescent="0.25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3.2" x14ac:dyDescent="0.25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3.2" x14ac:dyDescent="0.25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3.2" x14ac:dyDescent="0.25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3.2" x14ac:dyDescent="0.25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3.2" x14ac:dyDescent="0.25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3.2" x14ac:dyDescent="0.25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3.2" x14ac:dyDescent="0.25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3.2" x14ac:dyDescent="0.25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3.2" x14ac:dyDescent="0.25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3.2" x14ac:dyDescent="0.25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3.2" x14ac:dyDescent="0.25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3.2" x14ac:dyDescent="0.25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3.2" x14ac:dyDescent="0.25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3.2" x14ac:dyDescent="0.25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3.2" x14ac:dyDescent="0.25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3.2" x14ac:dyDescent="0.25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3.2" x14ac:dyDescent="0.25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3.2" x14ac:dyDescent="0.25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3.2" x14ac:dyDescent="0.25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3.2" x14ac:dyDescent="0.25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3.2" x14ac:dyDescent="0.25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3.2" x14ac:dyDescent="0.25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3.2" x14ac:dyDescent="0.25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3.2" x14ac:dyDescent="0.25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3.2" x14ac:dyDescent="0.25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3.2" x14ac:dyDescent="0.25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3.2" x14ac:dyDescent="0.25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3.2" x14ac:dyDescent="0.25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3.2" x14ac:dyDescent="0.25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3.2" x14ac:dyDescent="0.25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3.2" x14ac:dyDescent="0.25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3.2" x14ac:dyDescent="0.25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3.2" x14ac:dyDescent="0.25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3.2" x14ac:dyDescent="0.25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3.2" x14ac:dyDescent="0.25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3.2" x14ac:dyDescent="0.25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3.2" x14ac:dyDescent="0.25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3.2" x14ac:dyDescent="0.25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3.2" x14ac:dyDescent="0.25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3.2" x14ac:dyDescent="0.25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3.2" x14ac:dyDescent="0.25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3.2" x14ac:dyDescent="0.25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3.2" x14ac:dyDescent="0.25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3.2" x14ac:dyDescent="0.25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3.2" x14ac:dyDescent="0.25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3.2" x14ac:dyDescent="0.25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3.2" x14ac:dyDescent="0.25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3.2" x14ac:dyDescent="0.25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3.2" x14ac:dyDescent="0.25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3.2" x14ac:dyDescent="0.25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3.2" x14ac:dyDescent="0.25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3.2" x14ac:dyDescent="0.25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3.2" x14ac:dyDescent="0.25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3.2" x14ac:dyDescent="0.25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3.2" x14ac:dyDescent="0.25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3.2" x14ac:dyDescent="0.25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3.2" x14ac:dyDescent="0.25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3.2" x14ac:dyDescent="0.25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3.2" x14ac:dyDescent="0.25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3.2" x14ac:dyDescent="0.25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3.2" x14ac:dyDescent="0.25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3.2" x14ac:dyDescent="0.25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3.2" x14ac:dyDescent="0.25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3.2" x14ac:dyDescent="0.25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3.2" x14ac:dyDescent="0.25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3.2" x14ac:dyDescent="0.25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3.2" x14ac:dyDescent="0.25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3.2" x14ac:dyDescent="0.25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3.2" x14ac:dyDescent="0.25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3.2" x14ac:dyDescent="0.25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3.2" x14ac:dyDescent="0.25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3.2" x14ac:dyDescent="0.25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3.2" x14ac:dyDescent="0.25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3.2" x14ac:dyDescent="0.25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3.2" x14ac:dyDescent="0.25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3.2" x14ac:dyDescent="0.25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3.2" x14ac:dyDescent="0.25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3.2" x14ac:dyDescent="0.25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3.2" x14ac:dyDescent="0.25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3.2" x14ac:dyDescent="0.25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3.2" x14ac:dyDescent="0.25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3.2" x14ac:dyDescent="0.25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3.2" x14ac:dyDescent="0.25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3.2" x14ac:dyDescent="0.25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3.2" x14ac:dyDescent="0.25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3.2" x14ac:dyDescent="0.25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3.2" x14ac:dyDescent="0.25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3.2" x14ac:dyDescent="0.25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3.2" x14ac:dyDescent="0.25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3.2" x14ac:dyDescent="0.25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3.2" x14ac:dyDescent="0.25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3.2" x14ac:dyDescent="0.25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3.2" x14ac:dyDescent="0.25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3.2" x14ac:dyDescent="0.25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3.2" x14ac:dyDescent="0.25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3.2" x14ac:dyDescent="0.25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3.2" x14ac:dyDescent="0.25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3.2" x14ac:dyDescent="0.25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3.2" x14ac:dyDescent="0.25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3.2" x14ac:dyDescent="0.25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3.2" x14ac:dyDescent="0.25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3.2" x14ac:dyDescent="0.25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3.2" x14ac:dyDescent="0.25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3.2" x14ac:dyDescent="0.25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3.2" x14ac:dyDescent="0.25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3.2" x14ac:dyDescent="0.25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3.2" x14ac:dyDescent="0.25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3.2" x14ac:dyDescent="0.25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3.2" x14ac:dyDescent="0.25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3.2" x14ac:dyDescent="0.25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3.2" x14ac:dyDescent="0.25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3.2" x14ac:dyDescent="0.25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3.2" x14ac:dyDescent="0.25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3.2" x14ac:dyDescent="0.25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3.2" x14ac:dyDescent="0.25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3.2" x14ac:dyDescent="0.25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3.2" x14ac:dyDescent="0.25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3.2" x14ac:dyDescent="0.25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3.2" x14ac:dyDescent="0.25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3.2" x14ac:dyDescent="0.25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3.2" x14ac:dyDescent="0.25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3.2" x14ac:dyDescent="0.25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3.2" x14ac:dyDescent="0.25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3.2" x14ac:dyDescent="0.25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3.2" x14ac:dyDescent="0.25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3.2" x14ac:dyDescent="0.25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3.2" x14ac:dyDescent="0.25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3.2" x14ac:dyDescent="0.25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3.2" x14ac:dyDescent="0.25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3.2" x14ac:dyDescent="0.25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3.2" x14ac:dyDescent="0.25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3.2" x14ac:dyDescent="0.25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3.2" x14ac:dyDescent="0.25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3.2" x14ac:dyDescent="0.25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3.2" x14ac:dyDescent="0.25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3.2" x14ac:dyDescent="0.25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3.2" x14ac:dyDescent="0.25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3.2" x14ac:dyDescent="0.25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3.2" x14ac:dyDescent="0.25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3.2" x14ac:dyDescent="0.25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3.2" x14ac:dyDescent="0.25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3.2" x14ac:dyDescent="0.25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3.2" x14ac:dyDescent="0.25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3.2" x14ac:dyDescent="0.25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3.2" x14ac:dyDescent="0.25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3.2" x14ac:dyDescent="0.25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3.2" x14ac:dyDescent="0.25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3.2" x14ac:dyDescent="0.25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3.2" x14ac:dyDescent="0.25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3.2" x14ac:dyDescent="0.25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3.2" x14ac:dyDescent="0.25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3.2" x14ac:dyDescent="0.25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3.2" x14ac:dyDescent="0.25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3.2" x14ac:dyDescent="0.25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3.2" x14ac:dyDescent="0.25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3.2" x14ac:dyDescent="0.25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3.2" x14ac:dyDescent="0.25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3.2" x14ac:dyDescent="0.25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3.2" x14ac:dyDescent="0.25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3.2" x14ac:dyDescent="0.25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3.2" x14ac:dyDescent="0.25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3.2" x14ac:dyDescent="0.25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3.2" x14ac:dyDescent="0.25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3.2" x14ac:dyDescent="0.25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3.2" x14ac:dyDescent="0.25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3.2" x14ac:dyDescent="0.25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3.2" x14ac:dyDescent="0.25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3.2" x14ac:dyDescent="0.25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3.2" x14ac:dyDescent="0.25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3.2" x14ac:dyDescent="0.25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3.2" x14ac:dyDescent="0.25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3.2" x14ac:dyDescent="0.25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3.2" x14ac:dyDescent="0.25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3.2" x14ac:dyDescent="0.25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3.2" x14ac:dyDescent="0.25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3.2" x14ac:dyDescent="0.25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3.2" x14ac:dyDescent="0.25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3.2" x14ac:dyDescent="0.25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3.2" x14ac:dyDescent="0.25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3.2" x14ac:dyDescent="0.25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3.2" x14ac:dyDescent="0.25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3.2" x14ac:dyDescent="0.25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3.2" x14ac:dyDescent="0.25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3.2" x14ac:dyDescent="0.25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3.2" x14ac:dyDescent="0.25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3.2" x14ac:dyDescent="0.25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3.2" x14ac:dyDescent="0.25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3.2" x14ac:dyDescent="0.25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3.2" x14ac:dyDescent="0.25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3.2" x14ac:dyDescent="0.25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3.2" x14ac:dyDescent="0.25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3.2" x14ac:dyDescent="0.25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3.2" x14ac:dyDescent="0.25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3.2" x14ac:dyDescent="0.25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3.2" x14ac:dyDescent="0.25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3.2" x14ac:dyDescent="0.25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3.2" x14ac:dyDescent="0.25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3.2" x14ac:dyDescent="0.25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3.2" x14ac:dyDescent="0.25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3.2" x14ac:dyDescent="0.25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3.2" x14ac:dyDescent="0.25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3.2" x14ac:dyDescent="0.25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3.2" x14ac:dyDescent="0.25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3.2" x14ac:dyDescent="0.25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3.2" x14ac:dyDescent="0.25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3.2" x14ac:dyDescent="0.25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3.2" x14ac:dyDescent="0.25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3.2" x14ac:dyDescent="0.25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3.2" x14ac:dyDescent="0.25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3.2" x14ac:dyDescent="0.25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3.2" x14ac:dyDescent="0.25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3.2" x14ac:dyDescent="0.25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3.2" x14ac:dyDescent="0.25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3.2" x14ac:dyDescent="0.25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3.2" x14ac:dyDescent="0.25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3.2" x14ac:dyDescent="0.25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3.2" x14ac:dyDescent="0.25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3.2" x14ac:dyDescent="0.25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3.2" x14ac:dyDescent="0.25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3.2" x14ac:dyDescent="0.25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3.2" x14ac:dyDescent="0.25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3.2" x14ac:dyDescent="0.25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3.2" x14ac:dyDescent="0.25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3.2" x14ac:dyDescent="0.25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3.2" x14ac:dyDescent="0.25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3.2" x14ac:dyDescent="0.25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3.2" x14ac:dyDescent="0.25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3.2" x14ac:dyDescent="0.25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3.2" x14ac:dyDescent="0.25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3.2" x14ac:dyDescent="0.25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3.2" x14ac:dyDescent="0.25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3.2" x14ac:dyDescent="0.25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3.2" x14ac:dyDescent="0.25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3.2" x14ac:dyDescent="0.25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3.2" x14ac:dyDescent="0.25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3.2" x14ac:dyDescent="0.25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3.2" x14ac:dyDescent="0.25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3.2" x14ac:dyDescent="0.25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3.2" x14ac:dyDescent="0.25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3.2" x14ac:dyDescent="0.25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3.2" x14ac:dyDescent="0.25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3.2" x14ac:dyDescent="0.25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3.2" x14ac:dyDescent="0.25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3.2" x14ac:dyDescent="0.25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3.2" x14ac:dyDescent="0.25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3.2" x14ac:dyDescent="0.25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3.2" x14ac:dyDescent="0.25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3.2" x14ac:dyDescent="0.25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3.2" x14ac:dyDescent="0.25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3.2" x14ac:dyDescent="0.25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3.2" x14ac:dyDescent="0.25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3.2" x14ac:dyDescent="0.25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3.2" x14ac:dyDescent="0.25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3.2" x14ac:dyDescent="0.25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3.2" x14ac:dyDescent="0.25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3.2" x14ac:dyDescent="0.25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3.2" x14ac:dyDescent="0.25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3.2" x14ac:dyDescent="0.25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3.2" x14ac:dyDescent="0.25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3.2" x14ac:dyDescent="0.25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3.2" x14ac:dyDescent="0.25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3.2" x14ac:dyDescent="0.25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3.2" x14ac:dyDescent="0.25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3.2" x14ac:dyDescent="0.25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3.2" x14ac:dyDescent="0.25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3.2" x14ac:dyDescent="0.25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3.2" x14ac:dyDescent="0.25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3.2" x14ac:dyDescent="0.25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3.2" x14ac:dyDescent="0.25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3.2" x14ac:dyDescent="0.25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3.2" x14ac:dyDescent="0.25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3.2" x14ac:dyDescent="0.25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3.2" x14ac:dyDescent="0.25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3.2" x14ac:dyDescent="0.25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3.2" x14ac:dyDescent="0.25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3.2" x14ac:dyDescent="0.25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3.2" x14ac:dyDescent="0.25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3.2" x14ac:dyDescent="0.25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3.2" x14ac:dyDescent="0.25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3.2" x14ac:dyDescent="0.25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3.2" x14ac:dyDescent="0.25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3.2" x14ac:dyDescent="0.25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3.2" x14ac:dyDescent="0.25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3.2" x14ac:dyDescent="0.25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3.2" x14ac:dyDescent="0.25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3.2" x14ac:dyDescent="0.25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3.2" x14ac:dyDescent="0.25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3.2" x14ac:dyDescent="0.25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3.2" x14ac:dyDescent="0.25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3.2" x14ac:dyDescent="0.25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3.2" x14ac:dyDescent="0.25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3.2" x14ac:dyDescent="0.25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3.2" x14ac:dyDescent="0.25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3.2" x14ac:dyDescent="0.25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3.2" x14ac:dyDescent="0.25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3.2" x14ac:dyDescent="0.25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3.2" x14ac:dyDescent="0.25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3.2" x14ac:dyDescent="0.25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3.2" x14ac:dyDescent="0.25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3.2" x14ac:dyDescent="0.25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3.2" x14ac:dyDescent="0.25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3.2" x14ac:dyDescent="0.25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3.2" x14ac:dyDescent="0.25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3.2" x14ac:dyDescent="0.25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3.2" x14ac:dyDescent="0.25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3.2" x14ac:dyDescent="0.25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3.2" x14ac:dyDescent="0.25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3.2" x14ac:dyDescent="0.25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3.2" x14ac:dyDescent="0.25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3.2" x14ac:dyDescent="0.25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3.2" x14ac:dyDescent="0.25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3.2" x14ac:dyDescent="0.25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3.2" x14ac:dyDescent="0.25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3.2" x14ac:dyDescent="0.25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3.2" x14ac:dyDescent="0.25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3.2" x14ac:dyDescent="0.25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3.2" x14ac:dyDescent="0.25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3.2" x14ac:dyDescent="0.25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3.2" x14ac:dyDescent="0.25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3.2" x14ac:dyDescent="0.25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3.2" x14ac:dyDescent="0.25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3.2" x14ac:dyDescent="0.25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3.2" x14ac:dyDescent="0.25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3.2" x14ac:dyDescent="0.25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3.2" x14ac:dyDescent="0.25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3.2" x14ac:dyDescent="0.25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3.2" x14ac:dyDescent="0.25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3.2" x14ac:dyDescent="0.25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3.2" x14ac:dyDescent="0.25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3.2" x14ac:dyDescent="0.25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3.2" x14ac:dyDescent="0.25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3.2" x14ac:dyDescent="0.25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3.2" x14ac:dyDescent="0.25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3.2" x14ac:dyDescent="0.25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3.2" x14ac:dyDescent="0.25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3.2" x14ac:dyDescent="0.25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3.2" x14ac:dyDescent="0.25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3.2" x14ac:dyDescent="0.25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3.2" x14ac:dyDescent="0.25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3.2" x14ac:dyDescent="0.25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3.2" x14ac:dyDescent="0.25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3.2" x14ac:dyDescent="0.25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3.2" x14ac:dyDescent="0.25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3.2" x14ac:dyDescent="0.25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3.2" x14ac:dyDescent="0.25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3.2" x14ac:dyDescent="0.25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3.2" x14ac:dyDescent="0.25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3.2" x14ac:dyDescent="0.25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3.2" x14ac:dyDescent="0.25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3.2" x14ac:dyDescent="0.25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3.2" x14ac:dyDescent="0.25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3.2" x14ac:dyDescent="0.25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3.2" x14ac:dyDescent="0.25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3.2" x14ac:dyDescent="0.25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3.2" x14ac:dyDescent="0.25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3.2" x14ac:dyDescent="0.25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3.2" x14ac:dyDescent="0.25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3.2" x14ac:dyDescent="0.25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3.2" x14ac:dyDescent="0.25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3.2" x14ac:dyDescent="0.25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3.2" x14ac:dyDescent="0.25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3.2" x14ac:dyDescent="0.25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3.2" x14ac:dyDescent="0.25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3.2" x14ac:dyDescent="0.25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3.2" x14ac:dyDescent="0.25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3.2" x14ac:dyDescent="0.25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3.2" x14ac:dyDescent="0.25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3.2" x14ac:dyDescent="0.25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3.2" x14ac:dyDescent="0.25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3.2" x14ac:dyDescent="0.25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3.2" x14ac:dyDescent="0.25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3.2" x14ac:dyDescent="0.25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3.2" x14ac:dyDescent="0.25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3.2" x14ac:dyDescent="0.25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3.2" x14ac:dyDescent="0.25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3.2" x14ac:dyDescent="0.25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3.2" x14ac:dyDescent="0.25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3.2" x14ac:dyDescent="0.25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3.2" x14ac:dyDescent="0.25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3.2" x14ac:dyDescent="0.25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3.2" x14ac:dyDescent="0.25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3.2" x14ac:dyDescent="0.25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3.2" x14ac:dyDescent="0.25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3.2" x14ac:dyDescent="0.25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3.2" x14ac:dyDescent="0.25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3.2" x14ac:dyDescent="0.25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3.2" x14ac:dyDescent="0.25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3.2" x14ac:dyDescent="0.25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3.2" x14ac:dyDescent="0.25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3.2" x14ac:dyDescent="0.25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3.2" x14ac:dyDescent="0.25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3.2" x14ac:dyDescent="0.25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3.2" x14ac:dyDescent="0.25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3.2" x14ac:dyDescent="0.25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3.2" x14ac:dyDescent="0.25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3.2" x14ac:dyDescent="0.25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3.2" x14ac:dyDescent="0.25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3.2" x14ac:dyDescent="0.25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3.2" x14ac:dyDescent="0.25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3.2" x14ac:dyDescent="0.25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3.2" x14ac:dyDescent="0.25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3.2" x14ac:dyDescent="0.25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3.2" x14ac:dyDescent="0.25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3.2" x14ac:dyDescent="0.25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3.2" x14ac:dyDescent="0.25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3.2" x14ac:dyDescent="0.25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3.2" x14ac:dyDescent="0.25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3.2" x14ac:dyDescent="0.25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3.2" x14ac:dyDescent="0.25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3.2" x14ac:dyDescent="0.25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3.2" x14ac:dyDescent="0.25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3.2" x14ac:dyDescent="0.25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3.2" x14ac:dyDescent="0.25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3.2" x14ac:dyDescent="0.25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3.2" x14ac:dyDescent="0.25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3.2" x14ac:dyDescent="0.25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3.2" x14ac:dyDescent="0.25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3.2" x14ac:dyDescent="0.25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3.2" x14ac:dyDescent="0.25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3.2" x14ac:dyDescent="0.25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3.2" x14ac:dyDescent="0.25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3.2" x14ac:dyDescent="0.25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3.2" x14ac:dyDescent="0.25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3.2" x14ac:dyDescent="0.25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3.2" x14ac:dyDescent="0.25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3.2" x14ac:dyDescent="0.25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3.2" x14ac:dyDescent="0.25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3.2" x14ac:dyDescent="0.25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3.2" x14ac:dyDescent="0.25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3.2" x14ac:dyDescent="0.25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3.2" x14ac:dyDescent="0.25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3.2" x14ac:dyDescent="0.25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3.2" x14ac:dyDescent="0.25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3.2" x14ac:dyDescent="0.25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3.2" x14ac:dyDescent="0.25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3.2" x14ac:dyDescent="0.25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3.2" x14ac:dyDescent="0.25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3.2" x14ac:dyDescent="0.25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3.2" x14ac:dyDescent="0.25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3.2" x14ac:dyDescent="0.25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3.2" x14ac:dyDescent="0.25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3.2" x14ac:dyDescent="0.25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3.2" x14ac:dyDescent="0.25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3.2" x14ac:dyDescent="0.25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3.2" x14ac:dyDescent="0.25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3.2" x14ac:dyDescent="0.25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3.2" x14ac:dyDescent="0.25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3.2" x14ac:dyDescent="0.25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3.2" x14ac:dyDescent="0.25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3.2" x14ac:dyDescent="0.25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3.2" x14ac:dyDescent="0.25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3.2" x14ac:dyDescent="0.25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3.2" x14ac:dyDescent="0.25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3.2" x14ac:dyDescent="0.25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3.2" x14ac:dyDescent="0.25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3.2" x14ac:dyDescent="0.25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3.2" x14ac:dyDescent="0.25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3.2" x14ac:dyDescent="0.25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3.2" x14ac:dyDescent="0.25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3.2" x14ac:dyDescent="0.25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3.2" x14ac:dyDescent="0.25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3.2" x14ac:dyDescent="0.25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3.2" x14ac:dyDescent="0.25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3.2" x14ac:dyDescent="0.25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3.2" x14ac:dyDescent="0.25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3.2" x14ac:dyDescent="0.25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3.2" x14ac:dyDescent="0.25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3.2" x14ac:dyDescent="0.25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3.2" x14ac:dyDescent="0.25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3.2" x14ac:dyDescent="0.25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3.2" x14ac:dyDescent="0.25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3.2" x14ac:dyDescent="0.25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3.2" x14ac:dyDescent="0.25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3.2" x14ac:dyDescent="0.25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3.2" x14ac:dyDescent="0.25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3.2" x14ac:dyDescent="0.25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3.2" x14ac:dyDescent="0.25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3.2" x14ac:dyDescent="0.25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3.2" x14ac:dyDescent="0.25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3.2" x14ac:dyDescent="0.25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3.2" x14ac:dyDescent="0.25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3.2" x14ac:dyDescent="0.25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3.2" x14ac:dyDescent="0.25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3.2" x14ac:dyDescent="0.25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3.2" x14ac:dyDescent="0.25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3.2" x14ac:dyDescent="0.25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3.2" x14ac:dyDescent="0.25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3.2" x14ac:dyDescent="0.25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3.2" x14ac:dyDescent="0.25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3.2" x14ac:dyDescent="0.25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3.2" x14ac:dyDescent="0.25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3.2" x14ac:dyDescent="0.25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3.2" x14ac:dyDescent="0.25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3.2" x14ac:dyDescent="0.25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3.2" x14ac:dyDescent="0.25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3.2" x14ac:dyDescent="0.25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3.2" x14ac:dyDescent="0.25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3.2" x14ac:dyDescent="0.25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3.2" x14ac:dyDescent="0.25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3.2" x14ac:dyDescent="0.25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3.2" x14ac:dyDescent="0.25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3.2" x14ac:dyDescent="0.25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3.2" x14ac:dyDescent="0.25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3.2" x14ac:dyDescent="0.25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3.2" x14ac:dyDescent="0.25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3.2" x14ac:dyDescent="0.25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3.2" x14ac:dyDescent="0.25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3.2" x14ac:dyDescent="0.25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3.2" x14ac:dyDescent="0.25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3.2" x14ac:dyDescent="0.25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3.2" x14ac:dyDescent="0.25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3.2" x14ac:dyDescent="0.25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3.2" x14ac:dyDescent="0.25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3.2" x14ac:dyDescent="0.25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3.2" x14ac:dyDescent="0.25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3.2" x14ac:dyDescent="0.25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3.2" x14ac:dyDescent="0.25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3.2" x14ac:dyDescent="0.25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3.2" x14ac:dyDescent="0.25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3.2" x14ac:dyDescent="0.25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3.2" x14ac:dyDescent="0.25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3.2" x14ac:dyDescent="0.25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3.2" x14ac:dyDescent="0.25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3.2" x14ac:dyDescent="0.25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3.2" x14ac:dyDescent="0.25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3.2" x14ac:dyDescent="0.25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3.2" x14ac:dyDescent="0.25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3.2" x14ac:dyDescent="0.25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3.2" x14ac:dyDescent="0.25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3.2" x14ac:dyDescent="0.25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3.2" x14ac:dyDescent="0.25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3.2" x14ac:dyDescent="0.25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3.2" x14ac:dyDescent="0.25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3.2" x14ac:dyDescent="0.25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3.2" x14ac:dyDescent="0.25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3.2" x14ac:dyDescent="0.25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3.2" x14ac:dyDescent="0.25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3.2" x14ac:dyDescent="0.25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3.2" x14ac:dyDescent="0.25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3.2" x14ac:dyDescent="0.25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3.2" x14ac:dyDescent="0.25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3.2" x14ac:dyDescent="0.25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3.2" x14ac:dyDescent="0.25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3.2" x14ac:dyDescent="0.25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3.2" x14ac:dyDescent="0.25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3.2" x14ac:dyDescent="0.25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3.2" x14ac:dyDescent="0.25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3.2" x14ac:dyDescent="0.25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3.2" x14ac:dyDescent="0.25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3.2" x14ac:dyDescent="0.25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3.2" x14ac:dyDescent="0.25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3.2" x14ac:dyDescent="0.25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3.2" x14ac:dyDescent="0.25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3.2" x14ac:dyDescent="0.25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3.2" x14ac:dyDescent="0.25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3.2" x14ac:dyDescent="0.25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3.2" x14ac:dyDescent="0.25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3.2" x14ac:dyDescent="0.25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3.2" x14ac:dyDescent="0.25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3.2" x14ac:dyDescent="0.25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3.2" x14ac:dyDescent="0.25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3.2" x14ac:dyDescent="0.25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3.2" x14ac:dyDescent="0.25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3.2" x14ac:dyDescent="0.25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3.2" x14ac:dyDescent="0.25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3.2" x14ac:dyDescent="0.25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3.2" x14ac:dyDescent="0.25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3.2" x14ac:dyDescent="0.25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3.2" x14ac:dyDescent="0.25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3.2" x14ac:dyDescent="0.25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3.2" x14ac:dyDescent="0.25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3.2" x14ac:dyDescent="0.25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3.2" x14ac:dyDescent="0.25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3.2" x14ac:dyDescent="0.25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3.2" x14ac:dyDescent="0.25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3.2" x14ac:dyDescent="0.25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3.2" x14ac:dyDescent="0.25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3.2" x14ac:dyDescent="0.25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3.2" x14ac:dyDescent="0.25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3.2" x14ac:dyDescent="0.25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3.2" x14ac:dyDescent="0.25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3.2" x14ac:dyDescent="0.25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3.2" x14ac:dyDescent="0.25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3.2" x14ac:dyDescent="0.25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3.2" x14ac:dyDescent="0.25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3.2" x14ac:dyDescent="0.25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3.2" x14ac:dyDescent="0.25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3.2" x14ac:dyDescent="0.25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3.2" x14ac:dyDescent="0.25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3.2" x14ac:dyDescent="0.25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3.2" x14ac:dyDescent="0.25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3.2" x14ac:dyDescent="0.25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3.2" x14ac:dyDescent="0.25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3.2" x14ac:dyDescent="0.25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3.2" x14ac:dyDescent="0.25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3.2" x14ac:dyDescent="0.25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3.2" x14ac:dyDescent="0.25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3.2" x14ac:dyDescent="0.25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3.2" x14ac:dyDescent="0.25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3.2" x14ac:dyDescent="0.25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3.2" x14ac:dyDescent="0.25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3.2" x14ac:dyDescent="0.25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3.2" x14ac:dyDescent="0.25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3.2" x14ac:dyDescent="0.25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3.2" x14ac:dyDescent="0.25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3.2" x14ac:dyDescent="0.25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3.2" x14ac:dyDescent="0.25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3.2" x14ac:dyDescent="0.25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3.2" x14ac:dyDescent="0.25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3.2" x14ac:dyDescent="0.25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3.2" x14ac:dyDescent="0.25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3.2" x14ac:dyDescent="0.25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3.2" x14ac:dyDescent="0.25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3.2" x14ac:dyDescent="0.25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3.2" x14ac:dyDescent="0.25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3.2" x14ac:dyDescent="0.25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3.2" x14ac:dyDescent="0.25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3.2" x14ac:dyDescent="0.25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3.2" x14ac:dyDescent="0.25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3.2" x14ac:dyDescent="0.25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3.2" x14ac:dyDescent="0.25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3.2" x14ac:dyDescent="0.25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3.2" x14ac:dyDescent="0.25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3.2" x14ac:dyDescent="0.25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3.2" x14ac:dyDescent="0.25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3.2" x14ac:dyDescent="0.25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3.2" x14ac:dyDescent="0.25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3.2" x14ac:dyDescent="0.25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3.2" x14ac:dyDescent="0.25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3.2" x14ac:dyDescent="0.25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3.2" x14ac:dyDescent="0.25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3.2" x14ac:dyDescent="0.25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3.2" x14ac:dyDescent="0.25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3.2" x14ac:dyDescent="0.25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3.2" x14ac:dyDescent="0.25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3.2" x14ac:dyDescent="0.25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3.2" x14ac:dyDescent="0.25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3.2" x14ac:dyDescent="0.25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3.2" x14ac:dyDescent="0.25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3.2" x14ac:dyDescent="0.25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3.2" x14ac:dyDescent="0.25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3.2" x14ac:dyDescent="0.25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3.2" x14ac:dyDescent="0.25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3.2" x14ac:dyDescent="0.25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3.2" x14ac:dyDescent="0.25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3.2" x14ac:dyDescent="0.25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3.2" x14ac:dyDescent="0.25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3.2" x14ac:dyDescent="0.25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3.2" x14ac:dyDescent="0.25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3.2" x14ac:dyDescent="0.25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3.2" x14ac:dyDescent="0.25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3.2" x14ac:dyDescent="0.25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3.2" x14ac:dyDescent="0.25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3.2" x14ac:dyDescent="0.25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3.2" x14ac:dyDescent="0.25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3.2" x14ac:dyDescent="0.25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3.2" x14ac:dyDescent="0.25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3.2" x14ac:dyDescent="0.25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3.2" x14ac:dyDescent="0.25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3.2" x14ac:dyDescent="0.25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3.2" x14ac:dyDescent="0.25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3.2" x14ac:dyDescent="0.25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3.2" x14ac:dyDescent="0.25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3.2" x14ac:dyDescent="0.25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3.2" x14ac:dyDescent="0.25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3.2" x14ac:dyDescent="0.25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3.2" x14ac:dyDescent="0.25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3.2" x14ac:dyDescent="0.25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3.2" x14ac:dyDescent="0.25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3.2" x14ac:dyDescent="0.25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3.2" x14ac:dyDescent="0.25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3.2" x14ac:dyDescent="0.25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3.2" x14ac:dyDescent="0.25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3.2" x14ac:dyDescent="0.25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3.2" x14ac:dyDescent="0.25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3.2" x14ac:dyDescent="0.25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3.2" x14ac:dyDescent="0.25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3.2" x14ac:dyDescent="0.25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3.2" x14ac:dyDescent="0.25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3.2" x14ac:dyDescent="0.25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3.2" x14ac:dyDescent="0.25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3.2" x14ac:dyDescent="0.25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3.2" x14ac:dyDescent="0.25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3.2" x14ac:dyDescent="0.25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3.2" x14ac:dyDescent="0.25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3.2" x14ac:dyDescent="0.25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3.2" x14ac:dyDescent="0.25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3.2" x14ac:dyDescent="0.25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3.2" x14ac:dyDescent="0.25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3.2" x14ac:dyDescent="0.25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3.2" x14ac:dyDescent="0.25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3.2" x14ac:dyDescent="0.25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3.2" x14ac:dyDescent="0.25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3.2" x14ac:dyDescent="0.25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3.2" x14ac:dyDescent="0.25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3.2" x14ac:dyDescent="0.25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3.2" x14ac:dyDescent="0.25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3.2" x14ac:dyDescent="0.25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3.2" x14ac:dyDescent="0.25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3.2" x14ac:dyDescent="0.25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3.2" x14ac:dyDescent="0.25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3.2" x14ac:dyDescent="0.25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3.2" x14ac:dyDescent="0.25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3.2" x14ac:dyDescent="0.25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3.2" x14ac:dyDescent="0.25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3.2" x14ac:dyDescent="0.25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3.2" x14ac:dyDescent="0.25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3.2" x14ac:dyDescent="0.25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3.2" x14ac:dyDescent="0.25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3.2" x14ac:dyDescent="0.25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3.2" x14ac:dyDescent="0.25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3.2" x14ac:dyDescent="0.25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3.2" x14ac:dyDescent="0.25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3.2" x14ac:dyDescent="0.25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3.2" x14ac:dyDescent="0.25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3.2" x14ac:dyDescent="0.25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3.2" x14ac:dyDescent="0.25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3.2" x14ac:dyDescent="0.25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3.2" x14ac:dyDescent="0.25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3.2" x14ac:dyDescent="0.25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3.2" x14ac:dyDescent="0.25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3.2" x14ac:dyDescent="0.25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3.2" x14ac:dyDescent="0.25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3.2" x14ac:dyDescent="0.25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3.2" x14ac:dyDescent="0.25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3.2" x14ac:dyDescent="0.25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3.2" x14ac:dyDescent="0.25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3.2" x14ac:dyDescent="0.25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3.2" x14ac:dyDescent="0.25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3.2" x14ac:dyDescent="0.25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3.2" x14ac:dyDescent="0.25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3.2" x14ac:dyDescent="0.25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3.2" x14ac:dyDescent="0.25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3.2" x14ac:dyDescent="0.25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3.2" x14ac:dyDescent="0.25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3.2" x14ac:dyDescent="0.25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3.2" x14ac:dyDescent="0.25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3.2" x14ac:dyDescent="0.25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3.2" x14ac:dyDescent="0.25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3.2" x14ac:dyDescent="0.25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3.2" x14ac:dyDescent="0.25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3.2" x14ac:dyDescent="0.25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3.2" x14ac:dyDescent="0.25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3.2" x14ac:dyDescent="0.25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3.2" x14ac:dyDescent="0.25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3.2" x14ac:dyDescent="0.25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3.2" x14ac:dyDescent="0.25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3.2" x14ac:dyDescent="0.25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3.2" x14ac:dyDescent="0.25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3.2" x14ac:dyDescent="0.25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3.2" x14ac:dyDescent="0.25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3.2" x14ac:dyDescent="0.25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3.2" x14ac:dyDescent="0.25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3.2" x14ac:dyDescent="0.25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3.2" x14ac:dyDescent="0.25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3.2" x14ac:dyDescent="0.25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3.2" x14ac:dyDescent="0.25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3.2" x14ac:dyDescent="0.25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3.2" x14ac:dyDescent="0.25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3.2" x14ac:dyDescent="0.25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3.2" x14ac:dyDescent="0.25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3.2" x14ac:dyDescent="0.25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3.2" x14ac:dyDescent="0.25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3.2" x14ac:dyDescent="0.25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3.2" x14ac:dyDescent="0.25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3.2" x14ac:dyDescent="0.25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3.2" x14ac:dyDescent="0.25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3.2" x14ac:dyDescent="0.25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3.2" x14ac:dyDescent="0.25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3.2" x14ac:dyDescent="0.25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3.2" x14ac:dyDescent="0.25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3.2" x14ac:dyDescent="0.25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3.2" x14ac:dyDescent="0.25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3.2" x14ac:dyDescent="0.25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3.2" x14ac:dyDescent="0.25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3.2" x14ac:dyDescent="0.25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3.2" x14ac:dyDescent="0.25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3.2" x14ac:dyDescent="0.25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3.2" x14ac:dyDescent="0.25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3.2" x14ac:dyDescent="0.25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3.2" x14ac:dyDescent="0.25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3.2" x14ac:dyDescent="0.25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3.2" x14ac:dyDescent="0.25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3.2" x14ac:dyDescent="0.25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3.2" x14ac:dyDescent="0.25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3.2" x14ac:dyDescent="0.25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3.2" x14ac:dyDescent="0.25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3.2" x14ac:dyDescent="0.25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3.2" x14ac:dyDescent="0.25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3.2" x14ac:dyDescent="0.25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3.2" x14ac:dyDescent="0.25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3.2" x14ac:dyDescent="0.25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3.2" x14ac:dyDescent="0.25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3.2" x14ac:dyDescent="0.25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3.2" x14ac:dyDescent="0.25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3.2" x14ac:dyDescent="0.25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3.2" x14ac:dyDescent="0.25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3.2" x14ac:dyDescent="0.25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3.2" x14ac:dyDescent="0.25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3.2" x14ac:dyDescent="0.25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3.2" x14ac:dyDescent="0.25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3.2" x14ac:dyDescent="0.25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3.2" x14ac:dyDescent="0.25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3.2" x14ac:dyDescent="0.25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3.2" x14ac:dyDescent="0.25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3.2" x14ac:dyDescent="0.25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3.2" x14ac:dyDescent="0.25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3.2" x14ac:dyDescent="0.25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3.2" x14ac:dyDescent="0.25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3.2" x14ac:dyDescent="0.25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3.2" x14ac:dyDescent="0.25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3.2" x14ac:dyDescent="0.25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3.2" x14ac:dyDescent="0.25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3.2" x14ac:dyDescent="0.25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3.2" x14ac:dyDescent="0.25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3.2" x14ac:dyDescent="0.25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3.2" x14ac:dyDescent="0.25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3.2" x14ac:dyDescent="0.25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3.2" x14ac:dyDescent="0.25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3.2" x14ac:dyDescent="0.25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3.2" x14ac:dyDescent="0.25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3.2" x14ac:dyDescent="0.25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3.2" x14ac:dyDescent="0.25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3.2" x14ac:dyDescent="0.25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3.2" x14ac:dyDescent="0.25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3.2" x14ac:dyDescent="0.25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3.2" x14ac:dyDescent="0.25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3.2" x14ac:dyDescent="0.25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3.2" x14ac:dyDescent="0.25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3.2" x14ac:dyDescent="0.25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3.2" x14ac:dyDescent="0.25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3.2" x14ac:dyDescent="0.25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3.2" x14ac:dyDescent="0.25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3.2" x14ac:dyDescent="0.25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3.2" x14ac:dyDescent="0.25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3.2" x14ac:dyDescent="0.25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3.2" x14ac:dyDescent="0.25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3.2" x14ac:dyDescent="0.25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3.2" x14ac:dyDescent="0.25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3.2" x14ac:dyDescent="0.25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3.2" x14ac:dyDescent="0.25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3.2" x14ac:dyDescent="0.25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3.2" x14ac:dyDescent="0.25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3.2" x14ac:dyDescent="0.25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3.2" x14ac:dyDescent="0.25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3.2" x14ac:dyDescent="0.25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3.2" x14ac:dyDescent="0.25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3.2" x14ac:dyDescent="0.25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3.2" x14ac:dyDescent="0.25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3.2" x14ac:dyDescent="0.25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3.2" x14ac:dyDescent="0.25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3.2" x14ac:dyDescent="0.25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3.2" x14ac:dyDescent="0.25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3.2" x14ac:dyDescent="0.25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3.2" x14ac:dyDescent="0.25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3.2" x14ac:dyDescent="0.25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3.2" x14ac:dyDescent="0.25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3.2" x14ac:dyDescent="0.25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3.2" x14ac:dyDescent="0.25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3.2" x14ac:dyDescent="0.25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3.2" x14ac:dyDescent="0.25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3.2" x14ac:dyDescent="0.25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3.2" x14ac:dyDescent="0.25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3.2" x14ac:dyDescent="0.25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3.2" x14ac:dyDescent="0.25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3.2" x14ac:dyDescent="0.25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3.2" x14ac:dyDescent="0.25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3.2" x14ac:dyDescent="0.25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3.2" x14ac:dyDescent="0.25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3.2" x14ac:dyDescent="0.25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3.2" x14ac:dyDescent="0.25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3.2" x14ac:dyDescent="0.25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3.2" x14ac:dyDescent="0.25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3.2" x14ac:dyDescent="0.25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3.2" x14ac:dyDescent="0.25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3.2" x14ac:dyDescent="0.25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3.2" x14ac:dyDescent="0.25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3.2" x14ac:dyDescent="0.25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3.2" x14ac:dyDescent="0.25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3.2" x14ac:dyDescent="0.25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3.2" x14ac:dyDescent="0.25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3.2" x14ac:dyDescent="0.25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3.2" x14ac:dyDescent="0.25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3.2" x14ac:dyDescent="0.25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3.2" x14ac:dyDescent="0.25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3.2" x14ac:dyDescent="0.25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3.2" x14ac:dyDescent="0.25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3.2" x14ac:dyDescent="0.25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3.2" x14ac:dyDescent="0.25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3.2" x14ac:dyDescent="0.25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3.2" x14ac:dyDescent="0.25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3.2" x14ac:dyDescent="0.25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3.2" x14ac:dyDescent="0.25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3.2" x14ac:dyDescent="0.25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3.2" x14ac:dyDescent="0.25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3.2" x14ac:dyDescent="0.25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3.2" x14ac:dyDescent="0.25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3.2" x14ac:dyDescent="0.25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3.2" x14ac:dyDescent="0.25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3.2" x14ac:dyDescent="0.25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3.2" x14ac:dyDescent="0.25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3.2" x14ac:dyDescent="0.25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3.2" x14ac:dyDescent="0.25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3.2" x14ac:dyDescent="0.25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3.2" x14ac:dyDescent="0.25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3.2" x14ac:dyDescent="0.25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3.2" x14ac:dyDescent="0.25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3.2" x14ac:dyDescent="0.25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3.2" x14ac:dyDescent="0.25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3.2" x14ac:dyDescent="0.25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3.2" x14ac:dyDescent="0.25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3.2" x14ac:dyDescent="0.25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3.2" x14ac:dyDescent="0.25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3.2" x14ac:dyDescent="0.25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3.2" x14ac:dyDescent="0.25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3.2" x14ac:dyDescent="0.25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3.2" x14ac:dyDescent="0.25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3.2" x14ac:dyDescent="0.25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3.2" x14ac:dyDescent="0.25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3.2" x14ac:dyDescent="0.25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3.2" x14ac:dyDescent="0.25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3.2" x14ac:dyDescent="0.25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3.2" x14ac:dyDescent="0.25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3.2" x14ac:dyDescent="0.25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3.2" x14ac:dyDescent="0.25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3.2" x14ac:dyDescent="0.25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3.2" x14ac:dyDescent="0.25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3.2" x14ac:dyDescent="0.25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3.2" x14ac:dyDescent="0.25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3.2" x14ac:dyDescent="0.25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3.2" x14ac:dyDescent="0.25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3.2" x14ac:dyDescent="0.25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3.2" x14ac:dyDescent="0.25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3.2" x14ac:dyDescent="0.25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3.2" x14ac:dyDescent="0.25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3.2" x14ac:dyDescent="0.25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3.2" x14ac:dyDescent="0.25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3.2" x14ac:dyDescent="0.25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3.2" x14ac:dyDescent="0.25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3.2" x14ac:dyDescent="0.25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3.2" x14ac:dyDescent="0.25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3.2" x14ac:dyDescent="0.25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3.2" x14ac:dyDescent="0.25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3.2" x14ac:dyDescent="0.25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3.2" x14ac:dyDescent="0.25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3.2" x14ac:dyDescent="0.25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3.2" x14ac:dyDescent="0.25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3.2" x14ac:dyDescent="0.25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3.2" x14ac:dyDescent="0.25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3.2" x14ac:dyDescent="0.25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3.2" x14ac:dyDescent="0.25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3.2" x14ac:dyDescent="0.25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3.2" x14ac:dyDescent="0.25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3.2" x14ac:dyDescent="0.25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3.2" x14ac:dyDescent="0.25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3.2" x14ac:dyDescent="0.25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3.2" x14ac:dyDescent="0.25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3.2" x14ac:dyDescent="0.25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3.2" x14ac:dyDescent="0.25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3.2" x14ac:dyDescent="0.25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3.2" x14ac:dyDescent="0.25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3.2" x14ac:dyDescent="0.25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3.2" x14ac:dyDescent="0.25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3.2" x14ac:dyDescent="0.25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3.2" x14ac:dyDescent="0.25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3.2" x14ac:dyDescent="0.25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3.2" x14ac:dyDescent="0.25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3.2" x14ac:dyDescent="0.25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3.2" x14ac:dyDescent="0.25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3.2" x14ac:dyDescent="0.25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3.2" x14ac:dyDescent="0.25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3.2" x14ac:dyDescent="0.25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3.2" x14ac:dyDescent="0.25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3.2" x14ac:dyDescent="0.25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3.2" x14ac:dyDescent="0.25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3.2" x14ac:dyDescent="0.25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3.2" x14ac:dyDescent="0.25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3.2" x14ac:dyDescent="0.25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3.2" x14ac:dyDescent="0.25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3.2" x14ac:dyDescent="0.25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3.2" x14ac:dyDescent="0.25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3.2" x14ac:dyDescent="0.25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3.2" x14ac:dyDescent="0.25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3.2" x14ac:dyDescent="0.25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3.2" x14ac:dyDescent="0.25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3.2" x14ac:dyDescent="0.25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3.2" x14ac:dyDescent="0.25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3.2" x14ac:dyDescent="0.25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3.2" x14ac:dyDescent="0.25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3.2" x14ac:dyDescent="0.25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3.2" x14ac:dyDescent="0.25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3.2" x14ac:dyDescent="0.25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3.2" x14ac:dyDescent="0.25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3.2" x14ac:dyDescent="0.25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3.2" x14ac:dyDescent="0.25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3.2" x14ac:dyDescent="0.25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3.2" x14ac:dyDescent="0.25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3.2" x14ac:dyDescent="0.25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3.2" x14ac:dyDescent="0.25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3.2" x14ac:dyDescent="0.25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3.2" x14ac:dyDescent="0.25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3.2" x14ac:dyDescent="0.25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3.2" x14ac:dyDescent="0.25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3.2" x14ac:dyDescent="0.25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3.2" x14ac:dyDescent="0.25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3.2" x14ac:dyDescent="0.25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3.2" x14ac:dyDescent="0.25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3.2" x14ac:dyDescent="0.25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3.2" x14ac:dyDescent="0.25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3.2" x14ac:dyDescent="0.25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3.2" x14ac:dyDescent="0.25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3.2" x14ac:dyDescent="0.25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3.2" x14ac:dyDescent="0.25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3.2" x14ac:dyDescent="0.25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3.2" x14ac:dyDescent="0.25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3.2" x14ac:dyDescent="0.25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3.2" x14ac:dyDescent="0.25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3.2" x14ac:dyDescent="0.25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3.2" x14ac:dyDescent="0.25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3.2" x14ac:dyDescent="0.25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3.2" x14ac:dyDescent="0.25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3.2" x14ac:dyDescent="0.25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3.2" x14ac:dyDescent="0.25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3.2" x14ac:dyDescent="0.25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3.2" x14ac:dyDescent="0.25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3.2" x14ac:dyDescent="0.25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3.2" x14ac:dyDescent="0.25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3.2" x14ac:dyDescent="0.25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3.2" x14ac:dyDescent="0.25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3.2" x14ac:dyDescent="0.25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3.2" x14ac:dyDescent="0.25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3.2" x14ac:dyDescent="0.25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3.2" x14ac:dyDescent="0.25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3.2" x14ac:dyDescent="0.25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3.2" x14ac:dyDescent="0.25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3.2" x14ac:dyDescent="0.25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3.2" x14ac:dyDescent="0.25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3.2" x14ac:dyDescent="0.25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3.2" x14ac:dyDescent="0.25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3.2" x14ac:dyDescent="0.25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3.2" x14ac:dyDescent="0.25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3.2" x14ac:dyDescent="0.25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3.2" x14ac:dyDescent="0.25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3.2" x14ac:dyDescent="0.25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3.2" x14ac:dyDescent="0.25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3.2" x14ac:dyDescent="0.25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3.2" x14ac:dyDescent="0.25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3.2" x14ac:dyDescent="0.25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3.2" x14ac:dyDescent="0.25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3.2" x14ac:dyDescent="0.25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3.2" x14ac:dyDescent="0.25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3.2" x14ac:dyDescent="0.25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3.2" x14ac:dyDescent="0.25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3.2" x14ac:dyDescent="0.25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3.2" x14ac:dyDescent="0.25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3.2" x14ac:dyDescent="0.25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3.2" x14ac:dyDescent="0.25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3.2" x14ac:dyDescent="0.25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3.2" x14ac:dyDescent="0.25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3.2" x14ac:dyDescent="0.25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3.2" x14ac:dyDescent="0.25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3.2" x14ac:dyDescent="0.25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3.2" x14ac:dyDescent="0.25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3.2" x14ac:dyDescent="0.25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3.2" x14ac:dyDescent="0.25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3.2" x14ac:dyDescent="0.25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3.2" x14ac:dyDescent="0.25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3.2" x14ac:dyDescent="0.25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3.2" x14ac:dyDescent="0.25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3.2" x14ac:dyDescent="0.25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3.2" x14ac:dyDescent="0.25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3.2" x14ac:dyDescent="0.25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3.2" x14ac:dyDescent="0.25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3.2" x14ac:dyDescent="0.25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3.2" x14ac:dyDescent="0.25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3.2" x14ac:dyDescent="0.25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3.2" x14ac:dyDescent="0.25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3.2" x14ac:dyDescent="0.25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3.2" x14ac:dyDescent="0.25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3.2" x14ac:dyDescent="0.25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3.2" x14ac:dyDescent="0.25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3.2" x14ac:dyDescent="0.25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3.2" x14ac:dyDescent="0.25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3.2" x14ac:dyDescent="0.25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3.2" x14ac:dyDescent="0.25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3.2" x14ac:dyDescent="0.25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3.2" x14ac:dyDescent="0.25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3.2" x14ac:dyDescent="0.25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3.2" x14ac:dyDescent="0.25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3.2" x14ac:dyDescent="0.25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3.2" x14ac:dyDescent="0.25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3.2" x14ac:dyDescent="0.25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3.2" x14ac:dyDescent="0.25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3.2" x14ac:dyDescent="0.25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3.2" x14ac:dyDescent="0.25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3.2" x14ac:dyDescent="0.25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3.2" x14ac:dyDescent="0.25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3.2" x14ac:dyDescent="0.25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3.2" x14ac:dyDescent="0.25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3.2" x14ac:dyDescent="0.25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3.2" x14ac:dyDescent="0.25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3.2" x14ac:dyDescent="0.25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3.2" x14ac:dyDescent="0.25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3.2" x14ac:dyDescent="0.25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3.2" x14ac:dyDescent="0.25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3.2" x14ac:dyDescent="0.25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3.2" x14ac:dyDescent="0.25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3.2" x14ac:dyDescent="0.25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3.2" x14ac:dyDescent="0.25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3.2" x14ac:dyDescent="0.25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3.2" x14ac:dyDescent="0.25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3.2" x14ac:dyDescent="0.25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3.2" x14ac:dyDescent="0.25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3.2" x14ac:dyDescent="0.25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3.2" x14ac:dyDescent="0.25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3.2" x14ac:dyDescent="0.25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3.2" x14ac:dyDescent="0.25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3.2" x14ac:dyDescent="0.25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3.2" x14ac:dyDescent="0.25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3.2" x14ac:dyDescent="0.25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3.2" x14ac:dyDescent="0.25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3.2" x14ac:dyDescent="0.25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3.2" x14ac:dyDescent="0.25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3.2" x14ac:dyDescent="0.25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3.2" x14ac:dyDescent="0.25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3.2" x14ac:dyDescent="0.25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3.2" x14ac:dyDescent="0.25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3.2" x14ac:dyDescent="0.25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3.2" x14ac:dyDescent="0.25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3.2" x14ac:dyDescent="0.25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3.2" x14ac:dyDescent="0.25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3.2" x14ac:dyDescent="0.25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3.2" x14ac:dyDescent="0.25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3.2" x14ac:dyDescent="0.25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3.2" x14ac:dyDescent="0.25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3.2" x14ac:dyDescent="0.25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3.2" x14ac:dyDescent="0.25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3.2" x14ac:dyDescent="0.25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3.2" x14ac:dyDescent="0.25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3.2" x14ac:dyDescent="0.25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3.2" x14ac:dyDescent="0.25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3.2" x14ac:dyDescent="0.25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3.2" x14ac:dyDescent="0.25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3.2" x14ac:dyDescent="0.25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3.2" x14ac:dyDescent="0.25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3.2" x14ac:dyDescent="0.25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3.2" x14ac:dyDescent="0.25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3.2" x14ac:dyDescent="0.25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3.2" x14ac:dyDescent="0.25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3.2" x14ac:dyDescent="0.25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3.2" x14ac:dyDescent="0.25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3.2" x14ac:dyDescent="0.25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3.2" x14ac:dyDescent="0.25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3.2" x14ac:dyDescent="0.25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3.2" x14ac:dyDescent="0.25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3.2" x14ac:dyDescent="0.25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3.2" x14ac:dyDescent="0.25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3.2" x14ac:dyDescent="0.25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3.2" x14ac:dyDescent="0.25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3.2" x14ac:dyDescent="0.25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3.2" x14ac:dyDescent="0.25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3.2" x14ac:dyDescent="0.25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3.2" x14ac:dyDescent="0.25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3.2" x14ac:dyDescent="0.25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3.2" x14ac:dyDescent="0.25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3.2" x14ac:dyDescent="0.25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3.2" x14ac:dyDescent="0.25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3.2" x14ac:dyDescent="0.25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3.2" x14ac:dyDescent="0.25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3.2" x14ac:dyDescent="0.25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3.2" x14ac:dyDescent="0.25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3.2" x14ac:dyDescent="0.25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3.2" x14ac:dyDescent="0.25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3.2" x14ac:dyDescent="0.25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3.2" x14ac:dyDescent="0.25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3.2" x14ac:dyDescent="0.25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3.2" x14ac:dyDescent="0.25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3.2" x14ac:dyDescent="0.25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3.2" x14ac:dyDescent="0.25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3.2" x14ac:dyDescent="0.25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3.2" x14ac:dyDescent="0.25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3.2" x14ac:dyDescent="0.25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3.2" x14ac:dyDescent="0.25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3.2" x14ac:dyDescent="0.25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3.2" x14ac:dyDescent="0.25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3.2" x14ac:dyDescent="0.25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3.2" x14ac:dyDescent="0.25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3.2" x14ac:dyDescent="0.25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3.2" x14ac:dyDescent="0.25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3.2" x14ac:dyDescent="0.25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3.2" x14ac:dyDescent="0.25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3.2" x14ac:dyDescent="0.25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3.2" x14ac:dyDescent="0.25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3.2" x14ac:dyDescent="0.25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3.2" x14ac:dyDescent="0.25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3.2" x14ac:dyDescent="0.25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3.2" x14ac:dyDescent="0.25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3.2" x14ac:dyDescent="0.25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3.2" x14ac:dyDescent="0.25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3.2" x14ac:dyDescent="0.25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3.2" x14ac:dyDescent="0.25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3.2" x14ac:dyDescent="0.25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3.2" x14ac:dyDescent="0.25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3.2" x14ac:dyDescent="0.25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3.2" x14ac:dyDescent="0.25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3.2" x14ac:dyDescent="0.25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3.2" x14ac:dyDescent="0.25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3.2" x14ac:dyDescent="0.25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3.2" x14ac:dyDescent="0.25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3.2" x14ac:dyDescent="0.25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3.2" x14ac:dyDescent="0.25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3.2" x14ac:dyDescent="0.25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3.2" x14ac:dyDescent="0.25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3.2" x14ac:dyDescent="0.25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3.2" x14ac:dyDescent="0.25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3.2" x14ac:dyDescent="0.25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3.2" x14ac:dyDescent="0.25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3.2" x14ac:dyDescent="0.25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3.2" x14ac:dyDescent="0.25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3.2" x14ac:dyDescent="0.25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3.2" x14ac:dyDescent="0.25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3.2" x14ac:dyDescent="0.25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3.2" x14ac:dyDescent="0.25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3.2" x14ac:dyDescent="0.25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3.2" x14ac:dyDescent="0.25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3.2" x14ac:dyDescent="0.25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3.2" x14ac:dyDescent="0.25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3.2" x14ac:dyDescent="0.25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3.2" x14ac:dyDescent="0.25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3.2" x14ac:dyDescent="0.25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3.2" x14ac:dyDescent="0.25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3.2" x14ac:dyDescent="0.25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3.2" x14ac:dyDescent="0.25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3.2" x14ac:dyDescent="0.25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3.2" x14ac:dyDescent="0.25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3.2" x14ac:dyDescent="0.25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3.2" x14ac:dyDescent="0.25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3.2" x14ac:dyDescent="0.25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3.2" x14ac:dyDescent="0.25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3.2" x14ac:dyDescent="0.25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3.2" x14ac:dyDescent="0.25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3.2" x14ac:dyDescent="0.25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3.2" x14ac:dyDescent="0.25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3.2" x14ac:dyDescent="0.25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3.2" x14ac:dyDescent="0.25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3.2" x14ac:dyDescent="0.25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3.2" x14ac:dyDescent="0.25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3.2" x14ac:dyDescent="0.25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3.2" x14ac:dyDescent="0.25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3.2" x14ac:dyDescent="0.25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3.2" x14ac:dyDescent="0.25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3.2" x14ac:dyDescent="0.25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3.2" x14ac:dyDescent="0.25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3.2" x14ac:dyDescent="0.25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3.2" x14ac:dyDescent="0.25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3.2" x14ac:dyDescent="0.25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3.2" x14ac:dyDescent="0.25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3.2" x14ac:dyDescent="0.25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3.2" x14ac:dyDescent="0.25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3.2" x14ac:dyDescent="0.25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3.2" x14ac:dyDescent="0.25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3.2" x14ac:dyDescent="0.25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3.2" x14ac:dyDescent="0.25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3.2" x14ac:dyDescent="0.25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3.2" x14ac:dyDescent="0.25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3.2" x14ac:dyDescent="0.25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3.2" x14ac:dyDescent="0.25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3.2" x14ac:dyDescent="0.25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3.2" x14ac:dyDescent="0.25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3.2" x14ac:dyDescent="0.25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3.2" x14ac:dyDescent="0.25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3.2" x14ac:dyDescent="0.25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3.2" x14ac:dyDescent="0.25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3.2" x14ac:dyDescent="0.25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3.2" x14ac:dyDescent="0.25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3.2" x14ac:dyDescent="0.25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3.2" x14ac:dyDescent="0.25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3.2" x14ac:dyDescent="0.25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3.2" x14ac:dyDescent="0.25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3.2" x14ac:dyDescent="0.25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3.2" x14ac:dyDescent="0.25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3.2" x14ac:dyDescent="0.25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3.2" x14ac:dyDescent="0.25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3.2" x14ac:dyDescent="0.25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3.2" x14ac:dyDescent="0.25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3.2" x14ac:dyDescent="0.25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3.2" x14ac:dyDescent="0.25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3.2" x14ac:dyDescent="0.25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3.2" x14ac:dyDescent="0.25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3.2" x14ac:dyDescent="0.25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3.2" x14ac:dyDescent="0.25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3.2" x14ac:dyDescent="0.25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3.2" x14ac:dyDescent="0.25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3.2" x14ac:dyDescent="0.25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3.2" x14ac:dyDescent="0.25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3.2" x14ac:dyDescent="0.25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3.2" x14ac:dyDescent="0.25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3.2" x14ac:dyDescent="0.25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3.2" x14ac:dyDescent="0.25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3.2" x14ac:dyDescent="0.25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3.2" x14ac:dyDescent="0.25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3.2" x14ac:dyDescent="0.25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3.2" x14ac:dyDescent="0.25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3.2" x14ac:dyDescent="0.25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3.2" x14ac:dyDescent="0.25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3.2" x14ac:dyDescent="0.25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3.2" x14ac:dyDescent="0.25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3.2" x14ac:dyDescent="0.25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3.2" x14ac:dyDescent="0.25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3.2" x14ac:dyDescent="0.25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3.2" x14ac:dyDescent="0.25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3.2" x14ac:dyDescent="0.25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3.2" x14ac:dyDescent="0.25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3.2" x14ac:dyDescent="0.25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3.2" x14ac:dyDescent="0.25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3.2" x14ac:dyDescent="0.25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3.2" x14ac:dyDescent="0.25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3.2" x14ac:dyDescent="0.25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3.2" x14ac:dyDescent="0.25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3.2" x14ac:dyDescent="0.25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3.2" x14ac:dyDescent="0.25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3.2" x14ac:dyDescent="0.25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3.2" x14ac:dyDescent="0.25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3.2" x14ac:dyDescent="0.25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3.2" x14ac:dyDescent="0.25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3.2" x14ac:dyDescent="0.25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3.2" x14ac:dyDescent="0.25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3.2" x14ac:dyDescent="0.25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3.2" x14ac:dyDescent="0.25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3.2" x14ac:dyDescent="0.25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3.2" x14ac:dyDescent="0.25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3.2" x14ac:dyDescent="0.25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3.2" x14ac:dyDescent="0.25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3.2" x14ac:dyDescent="0.25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3.2" x14ac:dyDescent="0.25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3.2" x14ac:dyDescent="0.25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3.2" x14ac:dyDescent="0.25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3.2" x14ac:dyDescent="0.25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3.2" x14ac:dyDescent="0.25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3.2" x14ac:dyDescent="0.25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3.2" x14ac:dyDescent="0.25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3.2" x14ac:dyDescent="0.25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3.2" x14ac:dyDescent="0.25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3.2" x14ac:dyDescent="0.25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3.2" x14ac:dyDescent="0.25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3.2" x14ac:dyDescent="0.25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3.2" x14ac:dyDescent="0.25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3.2" x14ac:dyDescent="0.25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3.2" x14ac:dyDescent="0.25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3.2" x14ac:dyDescent="0.25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3.2" x14ac:dyDescent="0.25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3.2" x14ac:dyDescent="0.25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3.2" x14ac:dyDescent="0.25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3.2" x14ac:dyDescent="0.25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3.2" x14ac:dyDescent="0.25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3.2" x14ac:dyDescent="0.25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3.2" x14ac:dyDescent="0.25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3.2" x14ac:dyDescent="0.25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3.2" x14ac:dyDescent="0.25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3.2" x14ac:dyDescent="0.25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3.2" x14ac:dyDescent="0.25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3.2" x14ac:dyDescent="0.25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3.2" x14ac:dyDescent="0.25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3.2" x14ac:dyDescent="0.25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3.2" x14ac:dyDescent="0.25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3.2" x14ac:dyDescent="0.25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3.2" x14ac:dyDescent="0.25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3.2" x14ac:dyDescent="0.25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3.2" x14ac:dyDescent="0.25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3.2" x14ac:dyDescent="0.25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3.2" x14ac:dyDescent="0.25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3.2" x14ac:dyDescent="0.25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3.2" x14ac:dyDescent="0.25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3.2" x14ac:dyDescent="0.25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3.2" x14ac:dyDescent="0.25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3.2" x14ac:dyDescent="0.25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3.2" x14ac:dyDescent="0.25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3.2" x14ac:dyDescent="0.25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3.2" x14ac:dyDescent="0.25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3.2" x14ac:dyDescent="0.25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3.2" x14ac:dyDescent="0.25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3.2" x14ac:dyDescent="0.25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3.2" x14ac:dyDescent="0.25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3.2" x14ac:dyDescent="0.25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3.2" x14ac:dyDescent="0.25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3.2" x14ac:dyDescent="0.25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3.2" x14ac:dyDescent="0.25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3.2" x14ac:dyDescent="0.25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3.2" x14ac:dyDescent="0.25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3.2" x14ac:dyDescent="0.25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3.2" x14ac:dyDescent="0.25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3.2" x14ac:dyDescent="0.25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3.2" x14ac:dyDescent="0.25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3.2" x14ac:dyDescent="0.25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3.2" x14ac:dyDescent="0.25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3.2" x14ac:dyDescent="0.25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3.2" x14ac:dyDescent="0.25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3.2" x14ac:dyDescent="0.25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3.2" x14ac:dyDescent="0.25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3.2" x14ac:dyDescent="0.25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3.2" x14ac:dyDescent="0.25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3.2" x14ac:dyDescent="0.25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3.2" x14ac:dyDescent="0.25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3.2" x14ac:dyDescent="0.25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3.2" x14ac:dyDescent="0.25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3.2" x14ac:dyDescent="0.25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3.2" x14ac:dyDescent="0.25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3.2" x14ac:dyDescent="0.25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3.2" x14ac:dyDescent="0.25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3.2" x14ac:dyDescent="0.25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3.2" x14ac:dyDescent="0.25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3.2" x14ac:dyDescent="0.25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3.2" x14ac:dyDescent="0.25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3.2" x14ac:dyDescent="0.25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3.2" x14ac:dyDescent="0.25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3.2" x14ac:dyDescent="0.25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3.2" x14ac:dyDescent="0.25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3.2" x14ac:dyDescent="0.25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3.2" x14ac:dyDescent="0.25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3.2" x14ac:dyDescent="0.25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3.2" x14ac:dyDescent="0.25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3.2" x14ac:dyDescent="0.25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3.2" x14ac:dyDescent="0.25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3.2" x14ac:dyDescent="0.25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3.2" x14ac:dyDescent="0.25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3.2" x14ac:dyDescent="0.25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3.2" x14ac:dyDescent="0.25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3.2" x14ac:dyDescent="0.25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3.2" x14ac:dyDescent="0.25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3.2" x14ac:dyDescent="0.25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3.2" x14ac:dyDescent="0.25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3.2" x14ac:dyDescent="0.25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3.2" x14ac:dyDescent="0.25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3.2" x14ac:dyDescent="0.25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3.2" x14ac:dyDescent="0.25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3.2" x14ac:dyDescent="0.25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3.2" x14ac:dyDescent="0.25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3.2" x14ac:dyDescent="0.25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3.2" x14ac:dyDescent="0.25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3.2" x14ac:dyDescent="0.25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3.2" x14ac:dyDescent="0.25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3.2" x14ac:dyDescent="0.25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3.2" x14ac:dyDescent="0.25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3.2" x14ac:dyDescent="0.25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3.2" x14ac:dyDescent="0.25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3.2" x14ac:dyDescent="0.25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3.2" x14ac:dyDescent="0.25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3.2" x14ac:dyDescent="0.25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3.2" x14ac:dyDescent="0.25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3.2" x14ac:dyDescent="0.25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3.2" x14ac:dyDescent="0.25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3.2" x14ac:dyDescent="0.25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3.2" x14ac:dyDescent="0.25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3.2" x14ac:dyDescent="0.25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3.2" x14ac:dyDescent="0.25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3.2" x14ac:dyDescent="0.25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3.2" x14ac:dyDescent="0.25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3.2" x14ac:dyDescent="0.25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3.2" x14ac:dyDescent="0.25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3.2" x14ac:dyDescent="0.25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3.2" x14ac:dyDescent="0.25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3.2" x14ac:dyDescent="0.25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3.2" x14ac:dyDescent="0.25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3.2" x14ac:dyDescent="0.25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3.2" x14ac:dyDescent="0.25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3.2" x14ac:dyDescent="0.25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3.2" x14ac:dyDescent="0.25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3.2" x14ac:dyDescent="0.25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3.2" x14ac:dyDescent="0.25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3.2" x14ac:dyDescent="0.25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3.2" x14ac:dyDescent="0.25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3.2" x14ac:dyDescent="0.25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3.2" x14ac:dyDescent="0.25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3.2" x14ac:dyDescent="0.25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3.2" x14ac:dyDescent="0.25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3.2" x14ac:dyDescent="0.25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3.2" x14ac:dyDescent="0.25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3.2" x14ac:dyDescent="0.25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3.2" x14ac:dyDescent="0.25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3.2" x14ac:dyDescent="0.25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3.2" x14ac:dyDescent="0.25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3.2" x14ac:dyDescent="0.25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3.2" x14ac:dyDescent="0.25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3.2" x14ac:dyDescent="0.25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3.2" x14ac:dyDescent="0.25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3.2" x14ac:dyDescent="0.25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3.2" x14ac:dyDescent="0.25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3.2" x14ac:dyDescent="0.25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3.2" x14ac:dyDescent="0.25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3.2" x14ac:dyDescent="0.25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3.2" x14ac:dyDescent="0.25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3.2" x14ac:dyDescent="0.25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3.2" x14ac:dyDescent="0.25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3.2" x14ac:dyDescent="0.25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3.2" x14ac:dyDescent="0.25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3.2" x14ac:dyDescent="0.25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3.2" x14ac:dyDescent="0.25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3.2" x14ac:dyDescent="0.25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3.2" x14ac:dyDescent="0.25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3.2" x14ac:dyDescent="0.25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3.2" x14ac:dyDescent="0.25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3.2" x14ac:dyDescent="0.25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3.2" x14ac:dyDescent="0.25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3.2" x14ac:dyDescent="0.25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3.2" x14ac:dyDescent="0.25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3.2" x14ac:dyDescent="0.25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3.2" x14ac:dyDescent="0.25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3.2" x14ac:dyDescent="0.25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3.2" x14ac:dyDescent="0.25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3.2" x14ac:dyDescent="0.25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3.2" x14ac:dyDescent="0.25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3.2" x14ac:dyDescent="0.25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3.2" x14ac:dyDescent="0.25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3.2" x14ac:dyDescent="0.25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3.2" x14ac:dyDescent="0.25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3.2" x14ac:dyDescent="0.25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3.2" x14ac:dyDescent="0.25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3.2" x14ac:dyDescent="0.25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3.2" x14ac:dyDescent="0.25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3.2" x14ac:dyDescent="0.25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3.2" x14ac:dyDescent="0.25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3.2" x14ac:dyDescent="0.25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3.2" x14ac:dyDescent="0.25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3.2" x14ac:dyDescent="0.25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3.2" x14ac:dyDescent="0.25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3.2" x14ac:dyDescent="0.25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3.2" x14ac:dyDescent="0.25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3.2" x14ac:dyDescent="0.25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3.2" x14ac:dyDescent="0.25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3.2" x14ac:dyDescent="0.25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3.2" x14ac:dyDescent="0.25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3.2" x14ac:dyDescent="0.25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3.2" x14ac:dyDescent="0.25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3.2" x14ac:dyDescent="0.25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3.2" x14ac:dyDescent="0.25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3.2" x14ac:dyDescent="0.25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3.2" x14ac:dyDescent="0.25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3.2" x14ac:dyDescent="0.25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3.2" x14ac:dyDescent="0.25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3.2" x14ac:dyDescent="0.25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3.2" x14ac:dyDescent="0.25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3.2" x14ac:dyDescent="0.25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3.2" x14ac:dyDescent="0.25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3.2" x14ac:dyDescent="0.25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3.2" x14ac:dyDescent="0.25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3.2" x14ac:dyDescent="0.25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3.2" x14ac:dyDescent="0.25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3.2" x14ac:dyDescent="0.25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3.2" x14ac:dyDescent="0.25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3.2" x14ac:dyDescent="0.25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3.2" x14ac:dyDescent="0.25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3.2" x14ac:dyDescent="0.25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3.2" x14ac:dyDescent="0.25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3.2" x14ac:dyDescent="0.25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3.2" x14ac:dyDescent="0.25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3.2" x14ac:dyDescent="0.25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3.2" x14ac:dyDescent="0.25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3.2" x14ac:dyDescent="0.25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3.2" x14ac:dyDescent="0.25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3.2" x14ac:dyDescent="0.25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3.2" x14ac:dyDescent="0.25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3.2" x14ac:dyDescent="0.25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3.2" x14ac:dyDescent="0.25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3.2" x14ac:dyDescent="0.25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3.2" x14ac:dyDescent="0.25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3.2" x14ac:dyDescent="0.25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3.2" x14ac:dyDescent="0.25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3.2" x14ac:dyDescent="0.25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3.2" x14ac:dyDescent="0.25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3.2" x14ac:dyDescent="0.25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3.2" x14ac:dyDescent="0.25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3.2" x14ac:dyDescent="0.25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3.2" x14ac:dyDescent="0.25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3.2" x14ac:dyDescent="0.25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3.2" x14ac:dyDescent="0.25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3.2" x14ac:dyDescent="0.25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3.2" x14ac:dyDescent="0.25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3.2" x14ac:dyDescent="0.25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3.2" x14ac:dyDescent="0.25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3.2" x14ac:dyDescent="0.25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3.2" x14ac:dyDescent="0.25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3.2" x14ac:dyDescent="0.25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3.2" x14ac:dyDescent="0.25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3.2" x14ac:dyDescent="0.25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3.2" x14ac:dyDescent="0.25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3.2" x14ac:dyDescent="0.25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3.2" x14ac:dyDescent="0.25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3.2" x14ac:dyDescent="0.25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3.2" x14ac:dyDescent="0.25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3.2" x14ac:dyDescent="0.25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3.2" x14ac:dyDescent="0.25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3.2" x14ac:dyDescent="0.25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3.2" x14ac:dyDescent="0.25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3.2" x14ac:dyDescent="0.25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3.2" x14ac:dyDescent="0.25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3.2" x14ac:dyDescent="0.25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3.2" x14ac:dyDescent="0.25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3.2" x14ac:dyDescent="0.25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3.2" x14ac:dyDescent="0.25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3.2" x14ac:dyDescent="0.25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3.2" x14ac:dyDescent="0.25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3.2" x14ac:dyDescent="0.25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3.2" x14ac:dyDescent="0.25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3.2" x14ac:dyDescent="0.25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3.2" x14ac:dyDescent="0.25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3.2" x14ac:dyDescent="0.25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3.2" x14ac:dyDescent="0.25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3.2" x14ac:dyDescent="0.25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3.2" x14ac:dyDescent="0.25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3.2" x14ac:dyDescent="0.25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3.2" x14ac:dyDescent="0.25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3.2" x14ac:dyDescent="0.25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3.2" x14ac:dyDescent="0.25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3.2" x14ac:dyDescent="0.25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3.2" x14ac:dyDescent="0.25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3.2" x14ac:dyDescent="0.25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3.2" x14ac:dyDescent="0.25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3.2" x14ac:dyDescent="0.25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3.2" x14ac:dyDescent="0.25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3.2" x14ac:dyDescent="0.25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3.2" x14ac:dyDescent="0.25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3.2" x14ac:dyDescent="0.25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3.2" x14ac:dyDescent="0.25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3.2" x14ac:dyDescent="0.25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3.2" x14ac:dyDescent="0.25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3.2" x14ac:dyDescent="0.25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3.2" x14ac:dyDescent="0.25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3.2" x14ac:dyDescent="0.25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3.2" x14ac:dyDescent="0.25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3.2" x14ac:dyDescent="0.25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3.2" x14ac:dyDescent="0.25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3.2" x14ac:dyDescent="0.25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3.2" x14ac:dyDescent="0.25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3.2" x14ac:dyDescent="0.25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3.2" x14ac:dyDescent="0.25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3.2" x14ac:dyDescent="0.25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3.2" x14ac:dyDescent="0.25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3.2" x14ac:dyDescent="0.25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3.2" x14ac:dyDescent="0.25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3.2" x14ac:dyDescent="0.25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3.2" x14ac:dyDescent="0.25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3.2" x14ac:dyDescent="0.25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3.2" x14ac:dyDescent="0.25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3.2" x14ac:dyDescent="0.25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3.2" x14ac:dyDescent="0.25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3.2" x14ac:dyDescent="0.25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3.2" x14ac:dyDescent="0.25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3.2" x14ac:dyDescent="0.25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3.2" x14ac:dyDescent="0.25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3.2" x14ac:dyDescent="0.25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3.2" x14ac:dyDescent="0.25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3.2" x14ac:dyDescent="0.25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3.2" x14ac:dyDescent="0.25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3.2" x14ac:dyDescent="0.25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3.2" x14ac:dyDescent="0.25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3.2" x14ac:dyDescent="0.25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3.2" x14ac:dyDescent="0.25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3.2" x14ac:dyDescent="0.25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3.2" x14ac:dyDescent="0.25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3.2" x14ac:dyDescent="0.25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3.2" x14ac:dyDescent="0.25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3.2" x14ac:dyDescent="0.25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3.2" x14ac:dyDescent="0.25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3.2" x14ac:dyDescent="0.25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3.2" x14ac:dyDescent="0.25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3.2" x14ac:dyDescent="0.25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3.2" x14ac:dyDescent="0.25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3.2" x14ac:dyDescent="0.25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3.2" x14ac:dyDescent="0.25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3.2" x14ac:dyDescent="0.25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3.2" x14ac:dyDescent="0.25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3.2" x14ac:dyDescent="0.25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3.2" x14ac:dyDescent="0.25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3.2" x14ac:dyDescent="0.25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3.2" x14ac:dyDescent="0.25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3.2" x14ac:dyDescent="0.25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3.2" x14ac:dyDescent="0.25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3.2" x14ac:dyDescent="0.25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3.2" x14ac:dyDescent="0.25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3.2" x14ac:dyDescent="0.25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3.2" x14ac:dyDescent="0.25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3.2" x14ac:dyDescent="0.25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3.2" x14ac:dyDescent="0.25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3.2" x14ac:dyDescent="0.25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3.2" x14ac:dyDescent="0.25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3.2" x14ac:dyDescent="0.25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3.2" x14ac:dyDescent="0.25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3.2" x14ac:dyDescent="0.25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3.2" x14ac:dyDescent="0.25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3.2" x14ac:dyDescent="0.25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3.2" x14ac:dyDescent="0.25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3.2" x14ac:dyDescent="0.25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3.2" x14ac:dyDescent="0.25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3.2" x14ac:dyDescent="0.25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3.2" x14ac:dyDescent="0.25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3.2" x14ac:dyDescent="0.25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3.2" x14ac:dyDescent="0.25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3.2" x14ac:dyDescent="0.25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3.2" x14ac:dyDescent="0.25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3.2" x14ac:dyDescent="0.25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3.2" x14ac:dyDescent="0.25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3.2" x14ac:dyDescent="0.25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3.2" x14ac:dyDescent="0.25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3.2" x14ac:dyDescent="0.25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3.2" x14ac:dyDescent="0.25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3.2" x14ac:dyDescent="0.25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3.2" x14ac:dyDescent="0.25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3.2" x14ac:dyDescent="0.25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3.2" x14ac:dyDescent="0.25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3.2" x14ac:dyDescent="0.25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3.2" x14ac:dyDescent="0.25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3.2" x14ac:dyDescent="0.25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3.2" x14ac:dyDescent="0.25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3.2" x14ac:dyDescent="0.25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3.2" x14ac:dyDescent="0.25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3.2" x14ac:dyDescent="0.25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3.2" x14ac:dyDescent="0.25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3.2" x14ac:dyDescent="0.25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3.2" x14ac:dyDescent="0.25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3.2" x14ac:dyDescent="0.25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3.2" x14ac:dyDescent="0.25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3.2" x14ac:dyDescent="0.25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3.2" x14ac:dyDescent="0.25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3.2" x14ac:dyDescent="0.25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3.2" x14ac:dyDescent="0.25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3.2" x14ac:dyDescent="0.25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3.2" x14ac:dyDescent="0.25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3.2" x14ac:dyDescent="0.25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3.2" x14ac:dyDescent="0.25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3.2" x14ac:dyDescent="0.25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3.2" x14ac:dyDescent="0.25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3.2" x14ac:dyDescent="0.25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3.2" x14ac:dyDescent="0.25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3.2" x14ac:dyDescent="0.25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3.2" x14ac:dyDescent="0.25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3.2" x14ac:dyDescent="0.25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3.2" x14ac:dyDescent="0.25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3.2" x14ac:dyDescent="0.25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3.2" x14ac:dyDescent="0.25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3.2" x14ac:dyDescent="0.25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3.2" x14ac:dyDescent="0.25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3.2" x14ac:dyDescent="0.25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3.2" x14ac:dyDescent="0.25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3.2" x14ac:dyDescent="0.25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3.2" x14ac:dyDescent="0.25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3.2" x14ac:dyDescent="0.25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3.2" x14ac:dyDescent="0.25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3.2" x14ac:dyDescent="0.25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3.2" x14ac:dyDescent="0.25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3.2" x14ac:dyDescent="0.25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3.2" x14ac:dyDescent="0.25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3.2" x14ac:dyDescent="0.25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3.2" x14ac:dyDescent="0.25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3.2" x14ac:dyDescent="0.25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3.2" x14ac:dyDescent="0.25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3.2" x14ac:dyDescent="0.25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3.2" x14ac:dyDescent="0.25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3.2" x14ac:dyDescent="0.25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3.2" x14ac:dyDescent="0.25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3.2" x14ac:dyDescent="0.25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3.2" x14ac:dyDescent="0.25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3.2" x14ac:dyDescent="0.25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3.2" x14ac:dyDescent="0.25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3.2" x14ac:dyDescent="0.25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3.2" x14ac:dyDescent="0.25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3.2" x14ac:dyDescent="0.25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3.2" x14ac:dyDescent="0.25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3.2" x14ac:dyDescent="0.25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3.2" x14ac:dyDescent="0.25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3.2" x14ac:dyDescent="0.25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3.2" x14ac:dyDescent="0.25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3.2" x14ac:dyDescent="0.25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3.2" x14ac:dyDescent="0.25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3.2" x14ac:dyDescent="0.25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3.2" x14ac:dyDescent="0.25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3.2" x14ac:dyDescent="0.25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3.2" x14ac:dyDescent="0.25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3.2" x14ac:dyDescent="0.25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3.2" x14ac:dyDescent="0.25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3.2" x14ac:dyDescent="0.25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3.2" x14ac:dyDescent="0.25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3.2" x14ac:dyDescent="0.25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3.2" x14ac:dyDescent="0.25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3.2" x14ac:dyDescent="0.25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3.2" x14ac:dyDescent="0.25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3.2" x14ac:dyDescent="0.25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3.2" x14ac:dyDescent="0.25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3.2" x14ac:dyDescent="0.25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3.2" x14ac:dyDescent="0.25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3.2" x14ac:dyDescent="0.25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3.2" x14ac:dyDescent="0.25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3.2" x14ac:dyDescent="0.25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3.2" x14ac:dyDescent="0.25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3.2" x14ac:dyDescent="0.25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3.2" x14ac:dyDescent="0.25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3.2" x14ac:dyDescent="0.25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3.2" x14ac:dyDescent="0.25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3.2" x14ac:dyDescent="0.25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3.2" x14ac:dyDescent="0.25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3.2" x14ac:dyDescent="0.25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3.2" x14ac:dyDescent="0.25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3.2" x14ac:dyDescent="0.25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3.2" x14ac:dyDescent="0.25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3.2" x14ac:dyDescent="0.25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3.2" x14ac:dyDescent="0.25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3.2" x14ac:dyDescent="0.25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3.2" x14ac:dyDescent="0.25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3.2" x14ac:dyDescent="0.25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3.2" x14ac:dyDescent="0.25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3.2" x14ac:dyDescent="0.25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3.2" x14ac:dyDescent="0.25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3.2" x14ac:dyDescent="0.25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3.2" x14ac:dyDescent="0.25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3.2" x14ac:dyDescent="0.25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3.2" x14ac:dyDescent="0.25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3.2" x14ac:dyDescent="0.25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3.2" x14ac:dyDescent="0.25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3.2" x14ac:dyDescent="0.25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3.2" x14ac:dyDescent="0.25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3.2" x14ac:dyDescent="0.25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3.2" x14ac:dyDescent="0.25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3.2" x14ac:dyDescent="0.25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3.2" x14ac:dyDescent="0.25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3.2" x14ac:dyDescent="0.25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3.2" x14ac:dyDescent="0.25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3.2" x14ac:dyDescent="0.25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3.2" x14ac:dyDescent="0.25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3.2" x14ac:dyDescent="0.25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3.2" x14ac:dyDescent="0.25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3.2" x14ac:dyDescent="0.25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3.2" x14ac:dyDescent="0.25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3.2" x14ac:dyDescent="0.25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3.2" x14ac:dyDescent="0.25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3.2" x14ac:dyDescent="0.25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3.2" x14ac:dyDescent="0.25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3.2" x14ac:dyDescent="0.25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3.2" x14ac:dyDescent="0.25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3.2" x14ac:dyDescent="0.25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3.2" x14ac:dyDescent="0.25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3.2" x14ac:dyDescent="0.25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3.2" x14ac:dyDescent="0.25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3.2" x14ac:dyDescent="0.25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3.2" x14ac:dyDescent="0.25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3.2" x14ac:dyDescent="0.25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3.2" x14ac:dyDescent="0.25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3.2" x14ac:dyDescent="0.25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3.2" x14ac:dyDescent="0.25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3.2" x14ac:dyDescent="0.25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3.2" x14ac:dyDescent="0.25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3.2" x14ac:dyDescent="0.25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3.2" x14ac:dyDescent="0.25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3.2" x14ac:dyDescent="0.25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3.2" x14ac:dyDescent="0.25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3.2" x14ac:dyDescent="0.25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3.2" x14ac:dyDescent="0.25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3.2" x14ac:dyDescent="0.25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3.2" x14ac:dyDescent="0.25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3.2" x14ac:dyDescent="0.25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3.2" x14ac:dyDescent="0.25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3.2" x14ac:dyDescent="0.25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3.2" x14ac:dyDescent="0.25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3.2" x14ac:dyDescent="0.25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3.2" x14ac:dyDescent="0.25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3.2" x14ac:dyDescent="0.25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3.2" x14ac:dyDescent="0.25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3.2" x14ac:dyDescent="0.25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3.2" x14ac:dyDescent="0.25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3.2" x14ac:dyDescent="0.25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3.2" x14ac:dyDescent="0.25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3.2" x14ac:dyDescent="0.25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3.2" x14ac:dyDescent="0.25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3.2" x14ac:dyDescent="0.25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3.2" x14ac:dyDescent="0.25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3.2" x14ac:dyDescent="0.25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3.2" x14ac:dyDescent="0.25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3.2" x14ac:dyDescent="0.25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3.2" x14ac:dyDescent="0.25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3.2" x14ac:dyDescent="0.25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3.2" x14ac:dyDescent="0.25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3.2" x14ac:dyDescent="0.25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3.2" x14ac:dyDescent="0.25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3.2" x14ac:dyDescent="0.25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3.2" x14ac:dyDescent="0.25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3.2" x14ac:dyDescent="0.25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3.2" x14ac:dyDescent="0.25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3.2" x14ac:dyDescent="0.25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3.2" x14ac:dyDescent="0.25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3.2" x14ac:dyDescent="0.25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3.2" x14ac:dyDescent="0.25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3.2" x14ac:dyDescent="0.25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3.2" x14ac:dyDescent="0.25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3.2" x14ac:dyDescent="0.25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3.2" x14ac:dyDescent="0.25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3.2" x14ac:dyDescent="0.25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3.2" x14ac:dyDescent="0.25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3.2" x14ac:dyDescent="0.25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3.2" x14ac:dyDescent="0.25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3.2" x14ac:dyDescent="0.25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3.2" x14ac:dyDescent="0.25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3.2" x14ac:dyDescent="0.25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3.2" x14ac:dyDescent="0.25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3.2" x14ac:dyDescent="0.25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3.2" x14ac:dyDescent="0.25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3.2" x14ac:dyDescent="0.25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3.2" x14ac:dyDescent="0.25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3.2" x14ac:dyDescent="0.25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3.2" x14ac:dyDescent="0.25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3.2" x14ac:dyDescent="0.25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3.2" x14ac:dyDescent="0.25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3.2" x14ac:dyDescent="0.25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3.2" x14ac:dyDescent="0.25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3.2" x14ac:dyDescent="0.25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3.2" x14ac:dyDescent="0.25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3.2" x14ac:dyDescent="0.25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3.2" x14ac:dyDescent="0.25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3.2" x14ac:dyDescent="0.25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3.2" x14ac:dyDescent="0.25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3.2" x14ac:dyDescent="0.25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3.2" x14ac:dyDescent="0.25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3.2" x14ac:dyDescent="0.25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3.2" x14ac:dyDescent="0.25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3.2" x14ac:dyDescent="0.25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3.2" x14ac:dyDescent="0.25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3.2" x14ac:dyDescent="0.25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3.2" x14ac:dyDescent="0.25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3.2" x14ac:dyDescent="0.25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3.2" x14ac:dyDescent="0.25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3.2" x14ac:dyDescent="0.25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3.2" x14ac:dyDescent="0.25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3.2" x14ac:dyDescent="0.25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3.2" x14ac:dyDescent="0.25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3.2" x14ac:dyDescent="0.25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3.2" x14ac:dyDescent="0.25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3.2" x14ac:dyDescent="0.25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3.2" x14ac:dyDescent="0.25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3.2" x14ac:dyDescent="0.25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3.2" x14ac:dyDescent="0.25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3.2" x14ac:dyDescent="0.25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3.2" x14ac:dyDescent="0.25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3.2" x14ac:dyDescent="0.25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3.2" x14ac:dyDescent="0.25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3.2" x14ac:dyDescent="0.25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3.2" x14ac:dyDescent="0.25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3.2" x14ac:dyDescent="0.25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3.2" x14ac:dyDescent="0.25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3.2" x14ac:dyDescent="0.25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3.2" x14ac:dyDescent="0.25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3.2" x14ac:dyDescent="0.25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3.2" x14ac:dyDescent="0.25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3.2" x14ac:dyDescent="0.25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3.2" x14ac:dyDescent="0.25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3.2" x14ac:dyDescent="0.25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3.2" x14ac:dyDescent="0.25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3.2" x14ac:dyDescent="0.25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3.2" x14ac:dyDescent="0.25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3.2" x14ac:dyDescent="0.25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3.2" x14ac:dyDescent="0.25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3.2" x14ac:dyDescent="0.25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3.2" x14ac:dyDescent="0.25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3.2" x14ac:dyDescent="0.25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3.2" x14ac:dyDescent="0.25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3.2" x14ac:dyDescent="0.25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3.2" x14ac:dyDescent="0.25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3.2" x14ac:dyDescent="0.25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3.2" x14ac:dyDescent="0.25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3.2" x14ac:dyDescent="0.25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3.2" x14ac:dyDescent="0.25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3.2" x14ac:dyDescent="0.25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3.2" x14ac:dyDescent="0.25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3.2" x14ac:dyDescent="0.25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3.2" x14ac:dyDescent="0.25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3.2" x14ac:dyDescent="0.25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3.2" x14ac:dyDescent="0.25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3.2" x14ac:dyDescent="0.25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3.2" x14ac:dyDescent="0.25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3.2" x14ac:dyDescent="0.25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3.2" x14ac:dyDescent="0.25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3.2" x14ac:dyDescent="0.25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3.2" x14ac:dyDescent="0.25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3.2" x14ac:dyDescent="0.25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3.2" x14ac:dyDescent="0.25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3.2" x14ac:dyDescent="0.25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3.2" x14ac:dyDescent="0.25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3.2" x14ac:dyDescent="0.25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3.2" x14ac:dyDescent="0.25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3.2" x14ac:dyDescent="0.25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3.2" x14ac:dyDescent="0.25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3.2" x14ac:dyDescent="0.25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3.2" x14ac:dyDescent="0.25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3.2" x14ac:dyDescent="0.25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3.2" x14ac:dyDescent="0.25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3.2" x14ac:dyDescent="0.25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3.2" x14ac:dyDescent="0.25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3.2" x14ac:dyDescent="0.25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3.2" x14ac:dyDescent="0.25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3.2" x14ac:dyDescent="0.25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3.2" x14ac:dyDescent="0.25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3.2" x14ac:dyDescent="0.25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3.2" x14ac:dyDescent="0.25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3.2" x14ac:dyDescent="0.25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3.2" x14ac:dyDescent="0.25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3.2" x14ac:dyDescent="0.25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3.2" x14ac:dyDescent="0.25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3.2" x14ac:dyDescent="0.25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3.2" x14ac:dyDescent="0.25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3.2" x14ac:dyDescent="0.25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3.2" x14ac:dyDescent="0.25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3.2" x14ac:dyDescent="0.25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3.2" x14ac:dyDescent="0.25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3.2" x14ac:dyDescent="0.25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3.2" x14ac:dyDescent="0.25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3.2" x14ac:dyDescent="0.25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3.2" x14ac:dyDescent="0.25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3.2" x14ac:dyDescent="0.25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3.2" x14ac:dyDescent="0.25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3.2" x14ac:dyDescent="0.25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3.2" x14ac:dyDescent="0.25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3.2" x14ac:dyDescent="0.25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3.2" x14ac:dyDescent="0.25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3.2" x14ac:dyDescent="0.25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3.2" x14ac:dyDescent="0.25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3.2" x14ac:dyDescent="0.25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3.2" x14ac:dyDescent="0.25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3.2" x14ac:dyDescent="0.25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3.2" x14ac:dyDescent="0.25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3.2" x14ac:dyDescent="0.25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3.2" x14ac:dyDescent="0.25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3.2" x14ac:dyDescent="0.25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3.2" x14ac:dyDescent="0.25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3.2" x14ac:dyDescent="0.25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3.2" x14ac:dyDescent="0.25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3.2" x14ac:dyDescent="0.25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3.2" x14ac:dyDescent="0.25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3.2" x14ac:dyDescent="0.25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3.2" x14ac:dyDescent="0.25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3.2" x14ac:dyDescent="0.25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3.2" x14ac:dyDescent="0.25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3.2" x14ac:dyDescent="0.25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3.2" x14ac:dyDescent="0.25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3.2" x14ac:dyDescent="0.25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3.2" x14ac:dyDescent="0.25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3.2" x14ac:dyDescent="0.25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3.2" x14ac:dyDescent="0.25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3.2" x14ac:dyDescent="0.25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3.2" x14ac:dyDescent="0.25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3.2" x14ac:dyDescent="0.25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3.2" x14ac:dyDescent="0.25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3.2" x14ac:dyDescent="0.25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3.2" x14ac:dyDescent="0.25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3.2" x14ac:dyDescent="0.25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3.2" x14ac:dyDescent="0.25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3.2" x14ac:dyDescent="0.25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3.2" x14ac:dyDescent="0.25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3.2" x14ac:dyDescent="0.25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3.2" x14ac:dyDescent="0.25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3.2" x14ac:dyDescent="0.25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3.2" x14ac:dyDescent="0.25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3.2" x14ac:dyDescent="0.25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3.2" x14ac:dyDescent="0.25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3.2" x14ac:dyDescent="0.25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3.2" x14ac:dyDescent="0.25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3.2" x14ac:dyDescent="0.25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3.2" x14ac:dyDescent="0.25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3.2" x14ac:dyDescent="0.25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3.2" x14ac:dyDescent="0.25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3.2" x14ac:dyDescent="0.25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3.2" x14ac:dyDescent="0.25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3.2" x14ac:dyDescent="0.25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3.2" x14ac:dyDescent="0.25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3.2" x14ac:dyDescent="0.25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3.2" x14ac:dyDescent="0.25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3.2" x14ac:dyDescent="0.25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3.2" x14ac:dyDescent="0.25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3.2" x14ac:dyDescent="0.25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3.2" x14ac:dyDescent="0.25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3.2" x14ac:dyDescent="0.25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3.2" x14ac:dyDescent="0.25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3.2" x14ac:dyDescent="0.25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3.2" x14ac:dyDescent="0.25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3.2" x14ac:dyDescent="0.25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3.2" x14ac:dyDescent="0.25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3.2" x14ac:dyDescent="0.25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3.2" x14ac:dyDescent="0.25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3.2" x14ac:dyDescent="0.25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3.2" x14ac:dyDescent="0.25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3.2" x14ac:dyDescent="0.25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3.2" x14ac:dyDescent="0.25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3.2" x14ac:dyDescent="0.25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3.2" x14ac:dyDescent="0.25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3.2" x14ac:dyDescent="0.25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3.2" x14ac:dyDescent="0.25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3.2" x14ac:dyDescent="0.25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3.2" x14ac:dyDescent="0.25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3.2" x14ac:dyDescent="0.25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3.2" x14ac:dyDescent="0.25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3.2" x14ac:dyDescent="0.25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3.2" x14ac:dyDescent="0.25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3.2" x14ac:dyDescent="0.25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3.2" x14ac:dyDescent="0.25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3.2" x14ac:dyDescent="0.25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3.2" x14ac:dyDescent="0.25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3.2" x14ac:dyDescent="0.25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3.2" x14ac:dyDescent="0.25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3.2" x14ac:dyDescent="0.25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3.2" x14ac:dyDescent="0.25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3.2" x14ac:dyDescent="0.25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3.2" x14ac:dyDescent="0.25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3.2" x14ac:dyDescent="0.25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3.2" x14ac:dyDescent="0.25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3.2" x14ac:dyDescent="0.25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3.2" x14ac:dyDescent="0.25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3.2" x14ac:dyDescent="0.25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3.2" x14ac:dyDescent="0.25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3.2" x14ac:dyDescent="0.25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3.2" x14ac:dyDescent="0.25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3.2" x14ac:dyDescent="0.25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3.2" x14ac:dyDescent="0.25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3.2" x14ac:dyDescent="0.25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3.2" x14ac:dyDescent="0.25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3.2" x14ac:dyDescent="0.25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3.2" x14ac:dyDescent="0.25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3.2" x14ac:dyDescent="0.25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3.2" x14ac:dyDescent="0.25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3.2" x14ac:dyDescent="0.25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3.2" x14ac:dyDescent="0.25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3.2" x14ac:dyDescent="0.25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3.2" x14ac:dyDescent="0.25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3.2" x14ac:dyDescent="0.25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3.2" x14ac:dyDescent="0.25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3.2" x14ac:dyDescent="0.25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3.2" x14ac:dyDescent="0.25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3.2" x14ac:dyDescent="0.25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3.2" x14ac:dyDescent="0.25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3.2" x14ac:dyDescent="0.25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3.2" x14ac:dyDescent="0.25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3.2" x14ac:dyDescent="0.25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3.2" x14ac:dyDescent="0.25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3.2" x14ac:dyDescent="0.25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3.2" x14ac:dyDescent="0.25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3.2" x14ac:dyDescent="0.25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3.2" x14ac:dyDescent="0.25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3.2" x14ac:dyDescent="0.25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3.2" x14ac:dyDescent="0.25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3.2" x14ac:dyDescent="0.25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3.2" x14ac:dyDescent="0.25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3.2" x14ac:dyDescent="0.25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3.2" x14ac:dyDescent="0.25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3.2" x14ac:dyDescent="0.25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3.2" x14ac:dyDescent="0.25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3.2" x14ac:dyDescent="0.25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3.2" x14ac:dyDescent="0.25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3.2" x14ac:dyDescent="0.25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3.2" x14ac:dyDescent="0.25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3.2" x14ac:dyDescent="0.25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3.2" x14ac:dyDescent="0.25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3.2" x14ac:dyDescent="0.25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3.2" x14ac:dyDescent="0.25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3.2" x14ac:dyDescent="0.25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3.2" x14ac:dyDescent="0.25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3.2" x14ac:dyDescent="0.25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3.2" x14ac:dyDescent="0.25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3.2" x14ac:dyDescent="0.25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3.2" x14ac:dyDescent="0.25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3.2" x14ac:dyDescent="0.25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3.2" x14ac:dyDescent="0.25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3.2" x14ac:dyDescent="0.25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3.2" x14ac:dyDescent="0.25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3.2" x14ac:dyDescent="0.25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3.2" x14ac:dyDescent="0.25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3.2" x14ac:dyDescent="0.25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3.2" x14ac:dyDescent="0.25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3.2" x14ac:dyDescent="0.25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3.2" x14ac:dyDescent="0.25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3.2" x14ac:dyDescent="0.25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3.2" x14ac:dyDescent="0.25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3.2" x14ac:dyDescent="0.25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3.2" x14ac:dyDescent="0.25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3.2" x14ac:dyDescent="0.25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3.2" x14ac:dyDescent="0.25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3.2" x14ac:dyDescent="0.25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3.2" x14ac:dyDescent="0.25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3.2" x14ac:dyDescent="0.25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3.2" x14ac:dyDescent="0.25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3.2" x14ac:dyDescent="0.25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3.2" x14ac:dyDescent="0.25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3.2" x14ac:dyDescent="0.25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3.2" x14ac:dyDescent="0.25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3.2" x14ac:dyDescent="0.25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3.2" x14ac:dyDescent="0.25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3.2" x14ac:dyDescent="0.25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3.2" x14ac:dyDescent="0.25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3.2" x14ac:dyDescent="0.25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3.2" x14ac:dyDescent="0.25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3.2" x14ac:dyDescent="0.25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3.2" x14ac:dyDescent="0.25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3.2" x14ac:dyDescent="0.25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3.2" x14ac:dyDescent="0.25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3.2" x14ac:dyDescent="0.25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3.2" x14ac:dyDescent="0.25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3.2" x14ac:dyDescent="0.25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3.2" x14ac:dyDescent="0.25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3.2" x14ac:dyDescent="0.25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3.2" x14ac:dyDescent="0.25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3.2" x14ac:dyDescent="0.25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3.2" x14ac:dyDescent="0.25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3.2" x14ac:dyDescent="0.25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3.2" x14ac:dyDescent="0.25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3.2" x14ac:dyDescent="0.25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3.2" x14ac:dyDescent="0.25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3.2" x14ac:dyDescent="0.25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3.2" x14ac:dyDescent="0.25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3.2" x14ac:dyDescent="0.25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3.2" x14ac:dyDescent="0.25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3.2" x14ac:dyDescent="0.25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3.2" x14ac:dyDescent="0.25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3.2" x14ac:dyDescent="0.25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3.2" x14ac:dyDescent="0.25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3.2" x14ac:dyDescent="0.25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3.2" x14ac:dyDescent="0.25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3.2" x14ac:dyDescent="0.25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3.2" x14ac:dyDescent="0.25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3.2" x14ac:dyDescent="0.25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3.2" x14ac:dyDescent="0.25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3.2" x14ac:dyDescent="0.25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3.2" x14ac:dyDescent="0.25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3.2" x14ac:dyDescent="0.25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3.2" x14ac:dyDescent="0.25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3.2" x14ac:dyDescent="0.25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3.2" x14ac:dyDescent="0.25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3.2" x14ac:dyDescent="0.25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3.2" x14ac:dyDescent="0.25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3.2" x14ac:dyDescent="0.25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3.2" x14ac:dyDescent="0.25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3.2" x14ac:dyDescent="0.25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3.2" x14ac:dyDescent="0.25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3.2" x14ac:dyDescent="0.25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3.2" x14ac:dyDescent="0.25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3.2" x14ac:dyDescent="0.25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3.2" x14ac:dyDescent="0.25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3.2" x14ac:dyDescent="0.25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3.2" x14ac:dyDescent="0.25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3.2" x14ac:dyDescent="0.25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3.2" x14ac:dyDescent="0.25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3.2" x14ac:dyDescent="0.25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3.2" x14ac:dyDescent="0.25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3.2" x14ac:dyDescent="0.25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3.2" x14ac:dyDescent="0.25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3.2" x14ac:dyDescent="0.25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3.2" x14ac:dyDescent="0.25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3.2" x14ac:dyDescent="0.25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3.2" x14ac:dyDescent="0.25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3.2" x14ac:dyDescent="0.25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3.2" x14ac:dyDescent="0.25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3.2" x14ac:dyDescent="0.25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3.2" x14ac:dyDescent="0.25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3.2" x14ac:dyDescent="0.25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3.2" x14ac:dyDescent="0.25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3.2" x14ac:dyDescent="0.25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3.2" x14ac:dyDescent="0.25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3.2" x14ac:dyDescent="0.25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3.2" x14ac:dyDescent="0.25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3.2" x14ac:dyDescent="0.25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3.2" x14ac:dyDescent="0.25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3.2" x14ac:dyDescent="0.25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3.2" x14ac:dyDescent="0.25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3.2" x14ac:dyDescent="0.25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3.2" x14ac:dyDescent="0.25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3.2" x14ac:dyDescent="0.25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3.2" x14ac:dyDescent="0.25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3.2" x14ac:dyDescent="0.25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3.2" x14ac:dyDescent="0.25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3.2" x14ac:dyDescent="0.25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3.2" x14ac:dyDescent="0.25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3.2" x14ac:dyDescent="0.25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3.2" x14ac:dyDescent="0.25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3.2" x14ac:dyDescent="0.25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3.2" x14ac:dyDescent="0.25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3.2" x14ac:dyDescent="0.25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3.2" x14ac:dyDescent="0.25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3.2" x14ac:dyDescent="0.25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3.2" x14ac:dyDescent="0.25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3.2" x14ac:dyDescent="0.25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3.2" x14ac:dyDescent="0.25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3.2" x14ac:dyDescent="0.25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3.2" x14ac:dyDescent="0.25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3.2" x14ac:dyDescent="0.25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3.2" x14ac:dyDescent="0.25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3.2" x14ac:dyDescent="0.25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3.2" x14ac:dyDescent="0.25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3.2" x14ac:dyDescent="0.25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3.2" x14ac:dyDescent="0.25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3.2" x14ac:dyDescent="0.25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3.2" x14ac:dyDescent="0.25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3.2" x14ac:dyDescent="0.25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3.2" x14ac:dyDescent="0.25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3.2" x14ac:dyDescent="0.25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3.2" x14ac:dyDescent="0.25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3.2" x14ac:dyDescent="0.25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3.2" x14ac:dyDescent="0.25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3.2" x14ac:dyDescent="0.25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3.2" x14ac:dyDescent="0.25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3.2" x14ac:dyDescent="0.25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3.2" x14ac:dyDescent="0.25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3.2" x14ac:dyDescent="0.25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3.2" x14ac:dyDescent="0.25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3.2" x14ac:dyDescent="0.25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3.2" x14ac:dyDescent="0.25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3.2" x14ac:dyDescent="0.25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3.2" x14ac:dyDescent="0.25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3.2" x14ac:dyDescent="0.25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3.2" x14ac:dyDescent="0.25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3.2" x14ac:dyDescent="0.25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3.2" x14ac:dyDescent="0.25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3.2" x14ac:dyDescent="0.25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3.2" x14ac:dyDescent="0.25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3.2" x14ac:dyDescent="0.25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3.2" x14ac:dyDescent="0.25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3.2" x14ac:dyDescent="0.25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3.2" x14ac:dyDescent="0.25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3.2" x14ac:dyDescent="0.25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3.2" x14ac:dyDescent="0.25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3.2" x14ac:dyDescent="0.25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3.2" x14ac:dyDescent="0.25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3.2" x14ac:dyDescent="0.25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3.2" x14ac:dyDescent="0.25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3.2" x14ac:dyDescent="0.25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3.2" x14ac:dyDescent="0.25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3.2" x14ac:dyDescent="0.25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3.2" x14ac:dyDescent="0.25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3.2" x14ac:dyDescent="0.25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3.2" x14ac:dyDescent="0.25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3.2" x14ac:dyDescent="0.25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3.2" x14ac:dyDescent="0.25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3.2" x14ac:dyDescent="0.25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3.2" x14ac:dyDescent="0.25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3.2" x14ac:dyDescent="0.25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3.2" x14ac:dyDescent="0.25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3.2" x14ac:dyDescent="0.25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3.2" x14ac:dyDescent="0.25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3.2" x14ac:dyDescent="0.25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3.2" x14ac:dyDescent="0.25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3.2" x14ac:dyDescent="0.25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3.2" x14ac:dyDescent="0.25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3.2" x14ac:dyDescent="0.25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3.2" x14ac:dyDescent="0.25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3.2" x14ac:dyDescent="0.25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3.2" x14ac:dyDescent="0.25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3.2" x14ac:dyDescent="0.25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3.2" x14ac:dyDescent="0.25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3.2" x14ac:dyDescent="0.25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3.2" x14ac:dyDescent="0.25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3.2" x14ac:dyDescent="0.25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3.2" x14ac:dyDescent="0.25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3.2" x14ac:dyDescent="0.25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3.2" x14ac:dyDescent="0.25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3.2" x14ac:dyDescent="0.25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3.2" x14ac:dyDescent="0.25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3.2" x14ac:dyDescent="0.25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3.2" x14ac:dyDescent="0.25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3.2" x14ac:dyDescent="0.25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3.2" x14ac:dyDescent="0.25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3.2" x14ac:dyDescent="0.25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3.2" x14ac:dyDescent="0.25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3.2" x14ac:dyDescent="0.25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3.2" x14ac:dyDescent="0.25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3.2" x14ac:dyDescent="0.25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3.2" x14ac:dyDescent="0.25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3.2" x14ac:dyDescent="0.25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3.2" x14ac:dyDescent="0.25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3.2" x14ac:dyDescent="0.25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3.2" x14ac:dyDescent="0.25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3.2" x14ac:dyDescent="0.25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3.2" x14ac:dyDescent="0.25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3.2" x14ac:dyDescent="0.25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3.2" x14ac:dyDescent="0.25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3.2" x14ac:dyDescent="0.25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3.2" x14ac:dyDescent="0.25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3.2" x14ac:dyDescent="0.25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3.2" x14ac:dyDescent="0.25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3.2" x14ac:dyDescent="0.25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3.2" x14ac:dyDescent="0.25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3.2" x14ac:dyDescent="0.25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3.2" x14ac:dyDescent="0.25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3.2" x14ac:dyDescent="0.25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3.2" x14ac:dyDescent="0.25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3.2" x14ac:dyDescent="0.25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3.2" x14ac:dyDescent="0.25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3.2" x14ac:dyDescent="0.25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3.2" x14ac:dyDescent="0.25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3.2" x14ac:dyDescent="0.25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3.2" x14ac:dyDescent="0.25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3.2" x14ac:dyDescent="0.25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3.2" x14ac:dyDescent="0.25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3.2" x14ac:dyDescent="0.25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3.2" x14ac:dyDescent="0.25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3.2" x14ac:dyDescent="0.25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3.2" x14ac:dyDescent="0.25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3.2" x14ac:dyDescent="0.25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3.2" x14ac:dyDescent="0.25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3.2" x14ac:dyDescent="0.25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3.2" x14ac:dyDescent="0.25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3.2" x14ac:dyDescent="0.25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3.2" x14ac:dyDescent="0.25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3.2" x14ac:dyDescent="0.25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3.2" x14ac:dyDescent="0.25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3.2" x14ac:dyDescent="0.25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3.2" x14ac:dyDescent="0.25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3.2" x14ac:dyDescent="0.25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3.2" x14ac:dyDescent="0.25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3.2" x14ac:dyDescent="0.25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3.2" x14ac:dyDescent="0.25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3.2" x14ac:dyDescent="0.25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3.2" x14ac:dyDescent="0.25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3.2" x14ac:dyDescent="0.25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3.2" x14ac:dyDescent="0.25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3.2" x14ac:dyDescent="0.25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3.2" x14ac:dyDescent="0.25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3.2" x14ac:dyDescent="0.25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3.2" x14ac:dyDescent="0.25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3.2" x14ac:dyDescent="0.25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3.2" x14ac:dyDescent="0.25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3.2" x14ac:dyDescent="0.25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3.2" x14ac:dyDescent="0.25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3.2" x14ac:dyDescent="0.25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3.2" x14ac:dyDescent="0.25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3.2" x14ac:dyDescent="0.25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3.2" x14ac:dyDescent="0.25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3.2" x14ac:dyDescent="0.25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3.2" x14ac:dyDescent="0.25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3.2" x14ac:dyDescent="0.25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3.2" x14ac:dyDescent="0.25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3.2" x14ac:dyDescent="0.25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3.2" x14ac:dyDescent="0.25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3.2" x14ac:dyDescent="0.25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3.2" x14ac:dyDescent="0.25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3.2" x14ac:dyDescent="0.25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3.2" x14ac:dyDescent="0.25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3.2" x14ac:dyDescent="0.25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3.2" x14ac:dyDescent="0.25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3.2" x14ac:dyDescent="0.25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3.2" x14ac:dyDescent="0.25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3.2" x14ac:dyDescent="0.25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3.2" x14ac:dyDescent="0.25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3.2" x14ac:dyDescent="0.25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3.2" x14ac:dyDescent="0.25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3.2" x14ac:dyDescent="0.25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3.2" x14ac:dyDescent="0.25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3.2" x14ac:dyDescent="0.25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3.2" x14ac:dyDescent="0.25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3.2" x14ac:dyDescent="0.25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3.2" x14ac:dyDescent="0.25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3.2" x14ac:dyDescent="0.25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3.2" x14ac:dyDescent="0.25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3.2" x14ac:dyDescent="0.25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3.2" x14ac:dyDescent="0.25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3.2" x14ac:dyDescent="0.25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3.2" x14ac:dyDescent="0.25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3.2" x14ac:dyDescent="0.25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3.2" x14ac:dyDescent="0.25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3.2" x14ac:dyDescent="0.25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3.2" x14ac:dyDescent="0.25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3.2" x14ac:dyDescent="0.25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3.2" x14ac:dyDescent="0.25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3.2" x14ac:dyDescent="0.25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3.2" x14ac:dyDescent="0.25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3.2" x14ac:dyDescent="0.25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3.2" x14ac:dyDescent="0.25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3.2" x14ac:dyDescent="0.25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3.2" x14ac:dyDescent="0.25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3.2" x14ac:dyDescent="0.25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3.2" x14ac:dyDescent="0.25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3.2" x14ac:dyDescent="0.25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3.2" x14ac:dyDescent="0.25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3.2" x14ac:dyDescent="0.25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3.2" x14ac:dyDescent="0.25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3.2" x14ac:dyDescent="0.25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3.2" x14ac:dyDescent="0.25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3.2" x14ac:dyDescent="0.25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3.2" x14ac:dyDescent="0.25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3.2" x14ac:dyDescent="0.25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3.2" x14ac:dyDescent="0.25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3.2" x14ac:dyDescent="0.25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3.2" x14ac:dyDescent="0.25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3.2" x14ac:dyDescent="0.25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3.2" x14ac:dyDescent="0.25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3.2" x14ac:dyDescent="0.25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3.2" x14ac:dyDescent="0.25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3.2" x14ac:dyDescent="0.25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3.2" x14ac:dyDescent="0.25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3.2" x14ac:dyDescent="0.25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3.2" x14ac:dyDescent="0.25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3.2" x14ac:dyDescent="0.25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3.2" x14ac:dyDescent="0.25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3.2" x14ac:dyDescent="0.25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3.2" x14ac:dyDescent="0.25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3.2" x14ac:dyDescent="0.25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3.2" x14ac:dyDescent="0.25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3.2" x14ac:dyDescent="0.25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3.2" x14ac:dyDescent="0.25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3.2" x14ac:dyDescent="0.25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3.2" x14ac:dyDescent="0.25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3.2" x14ac:dyDescent="0.25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3.2" x14ac:dyDescent="0.25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3.2" x14ac:dyDescent="0.25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3.2" x14ac:dyDescent="0.25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3.2" x14ac:dyDescent="0.25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3.2" x14ac:dyDescent="0.25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3.2" x14ac:dyDescent="0.25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3.2" x14ac:dyDescent="0.25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3.2" x14ac:dyDescent="0.25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3.2" x14ac:dyDescent="0.25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3.2" x14ac:dyDescent="0.25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3.2" x14ac:dyDescent="0.25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3.2" x14ac:dyDescent="0.25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3.2" x14ac:dyDescent="0.25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3.2" x14ac:dyDescent="0.25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3.2" x14ac:dyDescent="0.25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3.2" x14ac:dyDescent="0.25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3.2" x14ac:dyDescent="0.25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3.2" x14ac:dyDescent="0.25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3.2" x14ac:dyDescent="0.25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3.2" x14ac:dyDescent="0.25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3.2" x14ac:dyDescent="0.25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3.2" x14ac:dyDescent="0.25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3.2" x14ac:dyDescent="0.25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3.2" x14ac:dyDescent="0.25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3.2" x14ac:dyDescent="0.25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3.2" x14ac:dyDescent="0.25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3.2" x14ac:dyDescent="0.25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3.2" x14ac:dyDescent="0.25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3.2" x14ac:dyDescent="0.25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3.2" x14ac:dyDescent="0.25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3.2" x14ac:dyDescent="0.25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3.2" x14ac:dyDescent="0.25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3.2" x14ac:dyDescent="0.25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3.2" x14ac:dyDescent="0.25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3.2" x14ac:dyDescent="0.25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3.2" x14ac:dyDescent="0.25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3.2" x14ac:dyDescent="0.25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3.2" x14ac:dyDescent="0.25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3.2" x14ac:dyDescent="0.25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3.2" x14ac:dyDescent="0.25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3.2" x14ac:dyDescent="0.25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3.2" x14ac:dyDescent="0.25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3.2" x14ac:dyDescent="0.25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3.2" x14ac:dyDescent="0.25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3.2" x14ac:dyDescent="0.25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3.2" x14ac:dyDescent="0.25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3.2" x14ac:dyDescent="0.25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3.2" x14ac:dyDescent="0.25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3.2" x14ac:dyDescent="0.25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3.2" x14ac:dyDescent="0.25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3.2" x14ac:dyDescent="0.25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3.2" x14ac:dyDescent="0.25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3.2" x14ac:dyDescent="0.25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3.2" x14ac:dyDescent="0.25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3.2" x14ac:dyDescent="0.25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3.2" x14ac:dyDescent="0.25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3.2" x14ac:dyDescent="0.25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3.2" x14ac:dyDescent="0.25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3.2" x14ac:dyDescent="0.25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3.2" x14ac:dyDescent="0.25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3.2" x14ac:dyDescent="0.25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3.2" x14ac:dyDescent="0.25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3.2" x14ac:dyDescent="0.25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3.2" x14ac:dyDescent="0.25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3.2" x14ac:dyDescent="0.25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3.2" x14ac:dyDescent="0.25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3.2" x14ac:dyDescent="0.25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3.2" x14ac:dyDescent="0.25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3.2" x14ac:dyDescent="0.25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3.2" x14ac:dyDescent="0.25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3.2" x14ac:dyDescent="0.25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3.2" x14ac:dyDescent="0.25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3.2" x14ac:dyDescent="0.25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3.2" x14ac:dyDescent="0.25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3.2" x14ac:dyDescent="0.25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3.2" x14ac:dyDescent="0.25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3.2" x14ac:dyDescent="0.25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3.2" x14ac:dyDescent="0.25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3.2" x14ac:dyDescent="0.25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3.2" x14ac:dyDescent="0.25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3.2" x14ac:dyDescent="0.25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3.2" x14ac:dyDescent="0.25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3.2" x14ac:dyDescent="0.25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3.2" x14ac:dyDescent="0.25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3.2" x14ac:dyDescent="0.25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3.2" x14ac:dyDescent="0.25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3.2" x14ac:dyDescent="0.25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3.2" x14ac:dyDescent="0.25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3.2" x14ac:dyDescent="0.25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3.2" x14ac:dyDescent="0.25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3.2" x14ac:dyDescent="0.25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3.2" x14ac:dyDescent="0.25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3.2" x14ac:dyDescent="0.25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3.2" x14ac:dyDescent="0.25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3.2" x14ac:dyDescent="0.25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3.2" x14ac:dyDescent="0.25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3.2" x14ac:dyDescent="0.25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3.2" x14ac:dyDescent="0.25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3.2" x14ac:dyDescent="0.25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3.2" x14ac:dyDescent="0.25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3.2" x14ac:dyDescent="0.25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3.2" x14ac:dyDescent="0.25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3.2" x14ac:dyDescent="0.25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3.2" x14ac:dyDescent="0.25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3.2" x14ac:dyDescent="0.25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3.2" x14ac:dyDescent="0.25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3.2" x14ac:dyDescent="0.25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3.2" x14ac:dyDescent="0.25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3.2" x14ac:dyDescent="0.25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3.2" x14ac:dyDescent="0.25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3.2" x14ac:dyDescent="0.25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3.2" x14ac:dyDescent="0.25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3.2" x14ac:dyDescent="0.25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3.2" x14ac:dyDescent="0.25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3.2" x14ac:dyDescent="0.25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3.2" x14ac:dyDescent="0.25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3.2" x14ac:dyDescent="0.25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3.2" x14ac:dyDescent="0.25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3.2" x14ac:dyDescent="0.25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3.2" x14ac:dyDescent="0.25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3.2" x14ac:dyDescent="0.25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3.2" x14ac:dyDescent="0.25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3.2" x14ac:dyDescent="0.25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3.2" x14ac:dyDescent="0.25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3.2" x14ac:dyDescent="0.25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3.2" x14ac:dyDescent="0.25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3.2" x14ac:dyDescent="0.25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3.2" x14ac:dyDescent="0.25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3.2" x14ac:dyDescent="0.25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3.2" x14ac:dyDescent="0.25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3.2" x14ac:dyDescent="0.25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3.2" x14ac:dyDescent="0.25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3.2" x14ac:dyDescent="0.25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3.2" x14ac:dyDescent="0.25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3.2" x14ac:dyDescent="0.25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3.2" x14ac:dyDescent="0.25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3.2" x14ac:dyDescent="0.25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3.2" x14ac:dyDescent="0.25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3.2" x14ac:dyDescent="0.25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3.2" x14ac:dyDescent="0.25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3.2" x14ac:dyDescent="0.25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3.2" x14ac:dyDescent="0.25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3.2" x14ac:dyDescent="0.25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3.2" x14ac:dyDescent="0.25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3.2" x14ac:dyDescent="0.25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3.2" x14ac:dyDescent="0.25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3.2" x14ac:dyDescent="0.25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3.2" x14ac:dyDescent="0.25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3.2" x14ac:dyDescent="0.25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3.2" x14ac:dyDescent="0.25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3.2" x14ac:dyDescent="0.25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3.2" x14ac:dyDescent="0.25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3.2" x14ac:dyDescent="0.25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3.2" x14ac:dyDescent="0.25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3.2" x14ac:dyDescent="0.25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3.2" x14ac:dyDescent="0.25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3.2" x14ac:dyDescent="0.25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3.2" x14ac:dyDescent="0.25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3.2" x14ac:dyDescent="0.25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3.2" x14ac:dyDescent="0.25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3.2" x14ac:dyDescent="0.25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3.2" x14ac:dyDescent="0.25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3.2" x14ac:dyDescent="0.25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3.2" x14ac:dyDescent="0.25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3.2" x14ac:dyDescent="0.25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3.2" x14ac:dyDescent="0.25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3.2" x14ac:dyDescent="0.25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3.2" x14ac:dyDescent="0.25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3.2" x14ac:dyDescent="0.25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3.2" x14ac:dyDescent="0.25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3.2" x14ac:dyDescent="0.25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3.2" x14ac:dyDescent="0.25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3.2" x14ac:dyDescent="0.25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3.2" x14ac:dyDescent="0.25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3.2" x14ac:dyDescent="0.25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3.2" x14ac:dyDescent="0.25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3.2" x14ac:dyDescent="0.25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3.2" x14ac:dyDescent="0.25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3.2" x14ac:dyDescent="0.25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3.2" x14ac:dyDescent="0.25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3.2" x14ac:dyDescent="0.25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3.2" x14ac:dyDescent="0.25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3.2" x14ac:dyDescent="0.25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3.2" x14ac:dyDescent="0.25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3.2" x14ac:dyDescent="0.25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3.2" x14ac:dyDescent="0.25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3.2" x14ac:dyDescent="0.25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3.2" x14ac:dyDescent="0.25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3.2" x14ac:dyDescent="0.25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3.2" x14ac:dyDescent="0.25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3.2" x14ac:dyDescent="0.25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3.2" x14ac:dyDescent="0.25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3.2" x14ac:dyDescent="0.25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3.2" x14ac:dyDescent="0.25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3.2" x14ac:dyDescent="0.25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3.2" x14ac:dyDescent="0.25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3.2" x14ac:dyDescent="0.25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3.2" x14ac:dyDescent="0.25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3.2" x14ac:dyDescent="0.25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3.2" x14ac:dyDescent="0.25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3.2" x14ac:dyDescent="0.25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3.2" x14ac:dyDescent="0.25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3.2" x14ac:dyDescent="0.25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3.2" x14ac:dyDescent="0.25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3.2" x14ac:dyDescent="0.25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3.2" x14ac:dyDescent="0.25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3.2" x14ac:dyDescent="0.25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3.2" x14ac:dyDescent="0.25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3.2" x14ac:dyDescent="0.25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3.2" x14ac:dyDescent="0.25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3.2" x14ac:dyDescent="0.25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3.2" x14ac:dyDescent="0.25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3.2" x14ac:dyDescent="0.25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3.2" x14ac:dyDescent="0.25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3.2" x14ac:dyDescent="0.25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3.2" x14ac:dyDescent="0.25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3.2" x14ac:dyDescent="0.25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3.2" x14ac:dyDescent="0.25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3.2" x14ac:dyDescent="0.25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3.2" x14ac:dyDescent="0.25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3.2" x14ac:dyDescent="0.25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3.2" x14ac:dyDescent="0.25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3.2" x14ac:dyDescent="0.25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3.2" x14ac:dyDescent="0.25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3.2" x14ac:dyDescent="0.25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3.2" x14ac:dyDescent="0.25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3.2" x14ac:dyDescent="0.25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3.2" x14ac:dyDescent="0.25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3.2" x14ac:dyDescent="0.25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3.2" x14ac:dyDescent="0.25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3.2" x14ac:dyDescent="0.25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3.2" x14ac:dyDescent="0.25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3.2" x14ac:dyDescent="0.25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3.2" x14ac:dyDescent="0.25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3.2" x14ac:dyDescent="0.25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3.2" x14ac:dyDescent="0.25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3.2" x14ac:dyDescent="0.25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3.2" x14ac:dyDescent="0.25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3.2" x14ac:dyDescent="0.25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3.2" x14ac:dyDescent="0.25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3.2" x14ac:dyDescent="0.25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3.2" x14ac:dyDescent="0.25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3.2" x14ac:dyDescent="0.25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3.2" x14ac:dyDescent="0.25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3.2" x14ac:dyDescent="0.25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3.2" x14ac:dyDescent="0.25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3.2" x14ac:dyDescent="0.25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3.2" x14ac:dyDescent="0.25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3.2" x14ac:dyDescent="0.25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3.2" x14ac:dyDescent="0.25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3.2" x14ac:dyDescent="0.25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3.2" x14ac:dyDescent="0.25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3.2" x14ac:dyDescent="0.25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3.2" x14ac:dyDescent="0.25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3.2" x14ac:dyDescent="0.25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3.2" x14ac:dyDescent="0.25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3.2" x14ac:dyDescent="0.25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3.2" x14ac:dyDescent="0.25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3.2" x14ac:dyDescent="0.25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3.2" x14ac:dyDescent="0.25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3.2" x14ac:dyDescent="0.25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3.2" x14ac:dyDescent="0.25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3.2" x14ac:dyDescent="0.25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3.2" x14ac:dyDescent="0.25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3.2" x14ac:dyDescent="0.25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3.2" x14ac:dyDescent="0.25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3.2" x14ac:dyDescent="0.25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3.2" x14ac:dyDescent="0.25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3.2" x14ac:dyDescent="0.25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3.2" x14ac:dyDescent="0.25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3.2" x14ac:dyDescent="0.25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3.2" x14ac:dyDescent="0.25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3.2" x14ac:dyDescent="0.25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3.2" x14ac:dyDescent="0.25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3.2" x14ac:dyDescent="0.25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3.2" x14ac:dyDescent="0.25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3.2" x14ac:dyDescent="0.25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3.2" x14ac:dyDescent="0.25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3.2" x14ac:dyDescent="0.25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3.2" x14ac:dyDescent="0.25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3.2" x14ac:dyDescent="0.25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3.2" x14ac:dyDescent="0.25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3.2" x14ac:dyDescent="0.25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3.2" x14ac:dyDescent="0.25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3.2" x14ac:dyDescent="0.25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3.2" x14ac:dyDescent="0.25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3.2" x14ac:dyDescent="0.25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3.2" x14ac:dyDescent="0.25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3.2" x14ac:dyDescent="0.25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3.2" x14ac:dyDescent="0.25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3.2" x14ac:dyDescent="0.25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3.2" x14ac:dyDescent="0.25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3.2" x14ac:dyDescent="0.25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3.2" x14ac:dyDescent="0.25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3.2" x14ac:dyDescent="0.25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3.2" x14ac:dyDescent="0.25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3.2" x14ac:dyDescent="0.25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3.2" x14ac:dyDescent="0.25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3.2" x14ac:dyDescent="0.25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3.2" x14ac:dyDescent="0.25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3.2" x14ac:dyDescent="0.25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3.2" x14ac:dyDescent="0.25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3.2" x14ac:dyDescent="0.25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3.2" x14ac:dyDescent="0.25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3.2" x14ac:dyDescent="0.25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3.2" x14ac:dyDescent="0.25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3.2" x14ac:dyDescent="0.25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3.2" x14ac:dyDescent="0.25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3.2" x14ac:dyDescent="0.25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3.2" x14ac:dyDescent="0.25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3.2" x14ac:dyDescent="0.25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3.2" x14ac:dyDescent="0.25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3.2" x14ac:dyDescent="0.25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3.2" x14ac:dyDescent="0.25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3.2" x14ac:dyDescent="0.25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3.2" x14ac:dyDescent="0.25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3.2" x14ac:dyDescent="0.25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3.2" x14ac:dyDescent="0.25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3.2" x14ac:dyDescent="0.25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3.2" x14ac:dyDescent="0.25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3.2" x14ac:dyDescent="0.25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3.2" x14ac:dyDescent="0.25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3.2" x14ac:dyDescent="0.25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3.2" x14ac:dyDescent="0.25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3.2" x14ac:dyDescent="0.25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3.2" x14ac:dyDescent="0.25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3.2" x14ac:dyDescent="0.25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3.2" x14ac:dyDescent="0.25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3.2" x14ac:dyDescent="0.25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3.2" x14ac:dyDescent="0.25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3.2" x14ac:dyDescent="0.25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3.2" x14ac:dyDescent="0.25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3.2" x14ac:dyDescent="0.25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3.2" x14ac:dyDescent="0.25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3.2" x14ac:dyDescent="0.25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3.2" x14ac:dyDescent="0.25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3.2" x14ac:dyDescent="0.25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3.2" x14ac:dyDescent="0.25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3.2" x14ac:dyDescent="0.25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3.2" x14ac:dyDescent="0.25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3.2" x14ac:dyDescent="0.25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3.2" x14ac:dyDescent="0.25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3.2" x14ac:dyDescent="0.25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3.2" x14ac:dyDescent="0.25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3.2" x14ac:dyDescent="0.25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3.2" x14ac:dyDescent="0.25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3.2" x14ac:dyDescent="0.25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3.2" x14ac:dyDescent="0.25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3.2" x14ac:dyDescent="0.25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3.2" x14ac:dyDescent="0.25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3.2" x14ac:dyDescent="0.25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3.2" x14ac:dyDescent="0.25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3.2" x14ac:dyDescent="0.25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3.2" x14ac:dyDescent="0.25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3.2" x14ac:dyDescent="0.25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3.2" x14ac:dyDescent="0.25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3.2" x14ac:dyDescent="0.25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3.2" x14ac:dyDescent="0.25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3.2" x14ac:dyDescent="0.25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3.2" x14ac:dyDescent="0.25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3.2" x14ac:dyDescent="0.25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3.2" x14ac:dyDescent="0.25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3.2" x14ac:dyDescent="0.25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3.2" x14ac:dyDescent="0.25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3.2" x14ac:dyDescent="0.25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3.2" x14ac:dyDescent="0.25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3.2" x14ac:dyDescent="0.25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3.2" x14ac:dyDescent="0.25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3.2" x14ac:dyDescent="0.25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3.2" x14ac:dyDescent="0.25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3.2" x14ac:dyDescent="0.25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3.2" x14ac:dyDescent="0.25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3.2" x14ac:dyDescent="0.25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3.2" x14ac:dyDescent="0.25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3.2" x14ac:dyDescent="0.25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3.2" x14ac:dyDescent="0.25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3.2" x14ac:dyDescent="0.25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3.2" x14ac:dyDescent="0.25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3.2" x14ac:dyDescent="0.25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3.2" x14ac:dyDescent="0.25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3.2" x14ac:dyDescent="0.25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3.2" x14ac:dyDescent="0.25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3.2" x14ac:dyDescent="0.25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3.2" x14ac:dyDescent="0.25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3.2" x14ac:dyDescent="0.25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3.2" x14ac:dyDescent="0.25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3.2" x14ac:dyDescent="0.25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3.2" x14ac:dyDescent="0.25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3.2" x14ac:dyDescent="0.25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3.2" x14ac:dyDescent="0.25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3.2" x14ac:dyDescent="0.25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3.2" x14ac:dyDescent="0.25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3.2" x14ac:dyDescent="0.25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3.2" x14ac:dyDescent="0.25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3.2" x14ac:dyDescent="0.25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3.2" x14ac:dyDescent="0.25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3.2" x14ac:dyDescent="0.25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3.2" x14ac:dyDescent="0.25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3.2" x14ac:dyDescent="0.25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3.2" x14ac:dyDescent="0.25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3.2" x14ac:dyDescent="0.25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3.2" x14ac:dyDescent="0.25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3.2" x14ac:dyDescent="0.25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3.2" x14ac:dyDescent="0.25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3.2" x14ac:dyDescent="0.25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3.2" x14ac:dyDescent="0.25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3.2" x14ac:dyDescent="0.25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3.2" x14ac:dyDescent="0.25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3.2" x14ac:dyDescent="0.25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3.2" x14ac:dyDescent="0.25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3.2" x14ac:dyDescent="0.25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3.2" x14ac:dyDescent="0.25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3.2" x14ac:dyDescent="0.25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3.2" x14ac:dyDescent="0.25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3.2" x14ac:dyDescent="0.25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3.2" x14ac:dyDescent="0.25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3.2" x14ac:dyDescent="0.25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3.2" x14ac:dyDescent="0.25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3.2" x14ac:dyDescent="0.25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3.2" x14ac:dyDescent="0.25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3.2" x14ac:dyDescent="0.25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3.2" x14ac:dyDescent="0.25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3.2" x14ac:dyDescent="0.25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3.2" x14ac:dyDescent="0.25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3.2" x14ac:dyDescent="0.25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3.2" x14ac:dyDescent="0.25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3.2" x14ac:dyDescent="0.25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3.2" x14ac:dyDescent="0.25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3.2" x14ac:dyDescent="0.25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3.2" x14ac:dyDescent="0.25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3.2" x14ac:dyDescent="0.25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3.2" x14ac:dyDescent="0.25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3.2" x14ac:dyDescent="0.25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3.2" x14ac:dyDescent="0.25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3.2" x14ac:dyDescent="0.25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3.2" x14ac:dyDescent="0.25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3.2" x14ac:dyDescent="0.25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3.2" x14ac:dyDescent="0.25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3.2" x14ac:dyDescent="0.25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3.2" x14ac:dyDescent="0.25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3.2" x14ac:dyDescent="0.25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3.2" x14ac:dyDescent="0.25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3.2" x14ac:dyDescent="0.25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3.2" x14ac:dyDescent="0.25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3.2" x14ac:dyDescent="0.25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3.2" x14ac:dyDescent="0.25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3.2" x14ac:dyDescent="0.25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3.2" x14ac:dyDescent="0.25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3.2" x14ac:dyDescent="0.25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3.2" x14ac:dyDescent="0.25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3.2" x14ac:dyDescent="0.25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3.2" x14ac:dyDescent="0.25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3.2" x14ac:dyDescent="0.25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3.2" x14ac:dyDescent="0.25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3.2" x14ac:dyDescent="0.25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3.2" x14ac:dyDescent="0.25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3.2" x14ac:dyDescent="0.25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3.2" x14ac:dyDescent="0.25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3.2" x14ac:dyDescent="0.25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3.2" x14ac:dyDescent="0.25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3.2" x14ac:dyDescent="0.25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3.2" x14ac:dyDescent="0.25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3.2" x14ac:dyDescent="0.25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3.2" x14ac:dyDescent="0.25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3.2" x14ac:dyDescent="0.25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3.2" x14ac:dyDescent="0.25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3.2" x14ac:dyDescent="0.25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3.2" x14ac:dyDescent="0.25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3.2" x14ac:dyDescent="0.25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3.2" x14ac:dyDescent="0.25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3.2" x14ac:dyDescent="0.25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3.2" x14ac:dyDescent="0.25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3.2" x14ac:dyDescent="0.25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3.2" x14ac:dyDescent="0.25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3.2" x14ac:dyDescent="0.25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3.2" x14ac:dyDescent="0.25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3.2" x14ac:dyDescent="0.25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3.2" x14ac:dyDescent="0.25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3.2" x14ac:dyDescent="0.25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3.2" x14ac:dyDescent="0.25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3.2" x14ac:dyDescent="0.25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3.2" x14ac:dyDescent="0.25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3.2" x14ac:dyDescent="0.25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3.2" x14ac:dyDescent="0.25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3.2" x14ac:dyDescent="0.25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3.2" x14ac:dyDescent="0.25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3.2" x14ac:dyDescent="0.25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3.2" x14ac:dyDescent="0.25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3.2" x14ac:dyDescent="0.25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3.2" x14ac:dyDescent="0.25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3.2" x14ac:dyDescent="0.25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3.2" x14ac:dyDescent="0.25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3.2" x14ac:dyDescent="0.25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3.2" x14ac:dyDescent="0.25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3.2" x14ac:dyDescent="0.25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3.2" x14ac:dyDescent="0.25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3.2" x14ac:dyDescent="0.25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3.2" x14ac:dyDescent="0.25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3.2" x14ac:dyDescent="0.25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3.2" x14ac:dyDescent="0.25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3.2" x14ac:dyDescent="0.25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3.2" x14ac:dyDescent="0.25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3.2" x14ac:dyDescent="0.25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3.2" x14ac:dyDescent="0.25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3.2" x14ac:dyDescent="0.25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3.2" x14ac:dyDescent="0.25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3.2" x14ac:dyDescent="0.25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3.2" x14ac:dyDescent="0.25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3.2" x14ac:dyDescent="0.25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3.2" x14ac:dyDescent="0.25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3.2" x14ac:dyDescent="0.25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3.2" x14ac:dyDescent="0.25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3.2" x14ac:dyDescent="0.25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3.2" x14ac:dyDescent="0.25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3.2" x14ac:dyDescent="0.25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3.2" x14ac:dyDescent="0.25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3.2" x14ac:dyDescent="0.25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3.2" x14ac:dyDescent="0.25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3.2" x14ac:dyDescent="0.25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3.2" x14ac:dyDescent="0.25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3.2" x14ac:dyDescent="0.25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3.2" x14ac:dyDescent="0.25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3.2" x14ac:dyDescent="0.25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3.2" x14ac:dyDescent="0.25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3.2" x14ac:dyDescent="0.25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3.2" x14ac:dyDescent="0.25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3.2" x14ac:dyDescent="0.25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3.2" x14ac:dyDescent="0.25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3.2" x14ac:dyDescent="0.25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3.2" x14ac:dyDescent="0.25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3.2" x14ac:dyDescent="0.25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3.2" x14ac:dyDescent="0.25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3.2" x14ac:dyDescent="0.25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3.2" x14ac:dyDescent="0.25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3.2" x14ac:dyDescent="0.25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3.2" x14ac:dyDescent="0.25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3.2" x14ac:dyDescent="0.25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3.2" x14ac:dyDescent="0.25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3.2" x14ac:dyDescent="0.25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3.2" x14ac:dyDescent="0.25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3.2" x14ac:dyDescent="0.25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3.2" x14ac:dyDescent="0.25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3.2" x14ac:dyDescent="0.25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3.2" x14ac:dyDescent="0.25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3.2" x14ac:dyDescent="0.25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3.2" x14ac:dyDescent="0.25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3.2" x14ac:dyDescent="0.25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3.2" x14ac:dyDescent="0.25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3.2" x14ac:dyDescent="0.25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3.2" x14ac:dyDescent="0.25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3.2" x14ac:dyDescent="0.25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3.2" x14ac:dyDescent="0.25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3.2" x14ac:dyDescent="0.25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3.2" x14ac:dyDescent="0.25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3.2" x14ac:dyDescent="0.25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3.2" x14ac:dyDescent="0.25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3.2" x14ac:dyDescent="0.25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3.2" x14ac:dyDescent="0.25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3.2" x14ac:dyDescent="0.25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3.2" x14ac:dyDescent="0.25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3.2" x14ac:dyDescent="0.25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3.2" x14ac:dyDescent="0.25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3.2" x14ac:dyDescent="0.25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3.2" x14ac:dyDescent="0.25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3.2" x14ac:dyDescent="0.25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3.2" x14ac:dyDescent="0.25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3.2" x14ac:dyDescent="0.25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3.2" x14ac:dyDescent="0.25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3.2" x14ac:dyDescent="0.25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3.2" x14ac:dyDescent="0.25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3.2" x14ac:dyDescent="0.25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3.2" x14ac:dyDescent="0.25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3.2" x14ac:dyDescent="0.25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3.2" x14ac:dyDescent="0.25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3.2" x14ac:dyDescent="0.25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3.2" x14ac:dyDescent="0.25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3.2" x14ac:dyDescent="0.25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3.2" x14ac:dyDescent="0.25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3.2" x14ac:dyDescent="0.25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3.2" x14ac:dyDescent="0.25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3.2" x14ac:dyDescent="0.25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3.2" x14ac:dyDescent="0.25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3.2" x14ac:dyDescent="0.25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3.2" x14ac:dyDescent="0.25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3.2" x14ac:dyDescent="0.25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3.2" x14ac:dyDescent="0.25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3.2" x14ac:dyDescent="0.25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3.2" x14ac:dyDescent="0.25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3.2" x14ac:dyDescent="0.25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3.2" x14ac:dyDescent="0.25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3.2" x14ac:dyDescent="0.25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3.2" x14ac:dyDescent="0.25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3.2" x14ac:dyDescent="0.25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3.2" x14ac:dyDescent="0.25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3.2" x14ac:dyDescent="0.25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3.2" x14ac:dyDescent="0.25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3.2" x14ac:dyDescent="0.25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3.2" x14ac:dyDescent="0.25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3.2" x14ac:dyDescent="0.25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3.2" x14ac:dyDescent="0.25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3.2" x14ac:dyDescent="0.25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3.2" x14ac:dyDescent="0.25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3.2" x14ac:dyDescent="0.25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3.2" x14ac:dyDescent="0.25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3.2" x14ac:dyDescent="0.25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3.2" x14ac:dyDescent="0.25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3.2" x14ac:dyDescent="0.25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3.2" x14ac:dyDescent="0.25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3.2" x14ac:dyDescent="0.25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3.2" x14ac:dyDescent="0.25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3.2" x14ac:dyDescent="0.25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3.2" x14ac:dyDescent="0.25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3.2" x14ac:dyDescent="0.25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3.2" x14ac:dyDescent="0.25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3.2" x14ac:dyDescent="0.25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3.2" x14ac:dyDescent="0.25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3.2" x14ac:dyDescent="0.25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3.2" x14ac:dyDescent="0.25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3.2" x14ac:dyDescent="0.25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3.2" x14ac:dyDescent="0.25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3.2" x14ac:dyDescent="0.25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3.2" x14ac:dyDescent="0.25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3.2" x14ac:dyDescent="0.25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3.2" x14ac:dyDescent="0.25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3.2" x14ac:dyDescent="0.25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3.2" x14ac:dyDescent="0.25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3.2" x14ac:dyDescent="0.25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3.2" x14ac:dyDescent="0.25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3.2" x14ac:dyDescent="0.25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3.2" x14ac:dyDescent="0.25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3.2" x14ac:dyDescent="0.25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3.2" x14ac:dyDescent="0.25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3.2" x14ac:dyDescent="0.25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3.2" x14ac:dyDescent="0.25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3.2" x14ac:dyDescent="0.25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3.2" x14ac:dyDescent="0.25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3.2" x14ac:dyDescent="0.25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3.2" x14ac:dyDescent="0.25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3.2" x14ac:dyDescent="0.25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3.2" x14ac:dyDescent="0.25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3.2" x14ac:dyDescent="0.25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3.2" x14ac:dyDescent="0.25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3.2" x14ac:dyDescent="0.25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3.2" x14ac:dyDescent="0.25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3.2" x14ac:dyDescent="0.25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3.2" x14ac:dyDescent="0.25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3.2" x14ac:dyDescent="0.25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3.2" x14ac:dyDescent="0.25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3.2" x14ac:dyDescent="0.25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3.2" x14ac:dyDescent="0.25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3.2" x14ac:dyDescent="0.25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3.2" x14ac:dyDescent="0.25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3.2" x14ac:dyDescent="0.25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3.2" x14ac:dyDescent="0.25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3.2" x14ac:dyDescent="0.25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3.2" x14ac:dyDescent="0.25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3.2" x14ac:dyDescent="0.25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3.2" x14ac:dyDescent="0.25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3.2" x14ac:dyDescent="0.25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3.2" x14ac:dyDescent="0.25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3.2" x14ac:dyDescent="0.25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3.2" x14ac:dyDescent="0.25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3.2" x14ac:dyDescent="0.25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3.2" x14ac:dyDescent="0.25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3.2" x14ac:dyDescent="0.25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3.2" x14ac:dyDescent="0.25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3.2" x14ac:dyDescent="0.25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3.2" x14ac:dyDescent="0.25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3.2" x14ac:dyDescent="0.25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3.2" x14ac:dyDescent="0.25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3.2" x14ac:dyDescent="0.25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3.2" x14ac:dyDescent="0.25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3.2" x14ac:dyDescent="0.25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3.2" x14ac:dyDescent="0.25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3.2" x14ac:dyDescent="0.25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3.2" x14ac:dyDescent="0.25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3.2" x14ac:dyDescent="0.25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3.2" x14ac:dyDescent="0.25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3.2" x14ac:dyDescent="0.25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3.2" x14ac:dyDescent="0.25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3.2" x14ac:dyDescent="0.25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3.2" x14ac:dyDescent="0.25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3.2" x14ac:dyDescent="0.25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3.2" x14ac:dyDescent="0.25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3.2" x14ac:dyDescent="0.25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3.2" x14ac:dyDescent="0.25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3.2" x14ac:dyDescent="0.25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3.2" x14ac:dyDescent="0.25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3.2" x14ac:dyDescent="0.25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3.2" x14ac:dyDescent="0.25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3.2" x14ac:dyDescent="0.25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3.2" x14ac:dyDescent="0.25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3.2" x14ac:dyDescent="0.25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3.2" x14ac:dyDescent="0.25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3.2" x14ac:dyDescent="0.25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3.2" x14ac:dyDescent="0.25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3.2" x14ac:dyDescent="0.25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3.2" x14ac:dyDescent="0.25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3.2" x14ac:dyDescent="0.25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3.2" x14ac:dyDescent="0.25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3.2" x14ac:dyDescent="0.25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3.2" x14ac:dyDescent="0.25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3.2" x14ac:dyDescent="0.25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3.2" x14ac:dyDescent="0.25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3.2" x14ac:dyDescent="0.25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3.2" x14ac:dyDescent="0.25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3.2" x14ac:dyDescent="0.25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3.2" x14ac:dyDescent="0.25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3.2" x14ac:dyDescent="0.25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3.2" x14ac:dyDescent="0.25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3.2" x14ac:dyDescent="0.25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3.2" x14ac:dyDescent="0.25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3.2" x14ac:dyDescent="0.25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3.2" x14ac:dyDescent="0.25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3.2" x14ac:dyDescent="0.25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3.2" x14ac:dyDescent="0.25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3.2" x14ac:dyDescent="0.25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3.2" x14ac:dyDescent="0.25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3.2" x14ac:dyDescent="0.25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3.2" x14ac:dyDescent="0.25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3.2" x14ac:dyDescent="0.25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3.2" x14ac:dyDescent="0.25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3.2" x14ac:dyDescent="0.25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3.2" x14ac:dyDescent="0.25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3.2" x14ac:dyDescent="0.25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3.2" x14ac:dyDescent="0.25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3.2" x14ac:dyDescent="0.25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3.2" x14ac:dyDescent="0.25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3.2" x14ac:dyDescent="0.25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3.2" x14ac:dyDescent="0.25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3.2" x14ac:dyDescent="0.25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3.2" x14ac:dyDescent="0.25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3.2" x14ac:dyDescent="0.25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3.2" x14ac:dyDescent="0.25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3.2" x14ac:dyDescent="0.25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3.2" x14ac:dyDescent="0.25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3.2" x14ac:dyDescent="0.25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3.2" x14ac:dyDescent="0.25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3.2" x14ac:dyDescent="0.25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3.2" x14ac:dyDescent="0.25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3.2" x14ac:dyDescent="0.25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3.2" x14ac:dyDescent="0.25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3.2" x14ac:dyDescent="0.25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3.2" x14ac:dyDescent="0.25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3.2" x14ac:dyDescent="0.25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3.2" x14ac:dyDescent="0.25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3.2" x14ac:dyDescent="0.25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3.2" x14ac:dyDescent="0.25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3.2" x14ac:dyDescent="0.25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3.2" x14ac:dyDescent="0.25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3.2" x14ac:dyDescent="0.25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3.2" x14ac:dyDescent="0.25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3.2" x14ac:dyDescent="0.25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3.2" x14ac:dyDescent="0.25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3.2" x14ac:dyDescent="0.25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3.2" x14ac:dyDescent="0.25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3.2" x14ac:dyDescent="0.25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3.2" x14ac:dyDescent="0.25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3.2" x14ac:dyDescent="0.25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3.2" x14ac:dyDescent="0.25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3.2" x14ac:dyDescent="0.25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3.2" x14ac:dyDescent="0.25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3.2" x14ac:dyDescent="0.25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3.2" x14ac:dyDescent="0.25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3.2" x14ac:dyDescent="0.25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3.2" x14ac:dyDescent="0.25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3.2" x14ac:dyDescent="0.25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3.2" x14ac:dyDescent="0.25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3.2" x14ac:dyDescent="0.25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3.2" x14ac:dyDescent="0.25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3.2" x14ac:dyDescent="0.25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3.2" x14ac:dyDescent="0.25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3.2" x14ac:dyDescent="0.25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3.2" x14ac:dyDescent="0.25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3.2" x14ac:dyDescent="0.25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3.2" x14ac:dyDescent="0.25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3.2" x14ac:dyDescent="0.25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3.2" x14ac:dyDescent="0.25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3.2" x14ac:dyDescent="0.25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3.2" x14ac:dyDescent="0.25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3.2" x14ac:dyDescent="0.25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3.2" x14ac:dyDescent="0.25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3.2" x14ac:dyDescent="0.25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3.2" x14ac:dyDescent="0.25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3.2" x14ac:dyDescent="0.25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3.2" x14ac:dyDescent="0.25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3.2" x14ac:dyDescent="0.25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3.2" x14ac:dyDescent="0.25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3.2" x14ac:dyDescent="0.25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3.2" x14ac:dyDescent="0.25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3.2" x14ac:dyDescent="0.25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3.2" x14ac:dyDescent="0.25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3.2" x14ac:dyDescent="0.25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3.2" x14ac:dyDescent="0.25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3.2" x14ac:dyDescent="0.25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3.2" x14ac:dyDescent="0.25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3.2" x14ac:dyDescent="0.25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3.2" x14ac:dyDescent="0.25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3.2" x14ac:dyDescent="0.25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3.2" x14ac:dyDescent="0.25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3.2" x14ac:dyDescent="0.25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3.2" x14ac:dyDescent="0.25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3.2" x14ac:dyDescent="0.25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3.2" x14ac:dyDescent="0.25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3.2" x14ac:dyDescent="0.25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3.2" x14ac:dyDescent="0.25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3.2" x14ac:dyDescent="0.25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3.2" x14ac:dyDescent="0.25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3.2" x14ac:dyDescent="0.25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3.2" x14ac:dyDescent="0.25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3.2" x14ac:dyDescent="0.25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3.2" x14ac:dyDescent="0.25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3.2" x14ac:dyDescent="0.25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3.2" x14ac:dyDescent="0.25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3.2" x14ac:dyDescent="0.25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3.2" x14ac:dyDescent="0.25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3.2" x14ac:dyDescent="0.25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3.2" x14ac:dyDescent="0.25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3.2" x14ac:dyDescent="0.25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3.2" x14ac:dyDescent="0.25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3.2" x14ac:dyDescent="0.25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3.2" x14ac:dyDescent="0.25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3.2" x14ac:dyDescent="0.25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3.2" x14ac:dyDescent="0.25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3.2" x14ac:dyDescent="0.25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3.2" x14ac:dyDescent="0.25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3.2" x14ac:dyDescent="0.25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3.2" x14ac:dyDescent="0.25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3.2" x14ac:dyDescent="0.25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3.2" x14ac:dyDescent="0.25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3.2" x14ac:dyDescent="0.25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3.2" x14ac:dyDescent="0.25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3.2" x14ac:dyDescent="0.25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3.2" x14ac:dyDescent="0.25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3.2" x14ac:dyDescent="0.25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3.2" x14ac:dyDescent="0.25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3.2" x14ac:dyDescent="0.25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3.2" x14ac:dyDescent="0.25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3.2" x14ac:dyDescent="0.25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3.2" x14ac:dyDescent="0.25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3.2" x14ac:dyDescent="0.25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3.2" x14ac:dyDescent="0.25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3.2" x14ac:dyDescent="0.25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3.2" x14ac:dyDescent="0.25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3.2" x14ac:dyDescent="0.25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3.2" x14ac:dyDescent="0.25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3.2" x14ac:dyDescent="0.25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3.2" x14ac:dyDescent="0.25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3.2" x14ac:dyDescent="0.25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3.2" x14ac:dyDescent="0.25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3.2" x14ac:dyDescent="0.25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3.2" x14ac:dyDescent="0.25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3.2" x14ac:dyDescent="0.25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3.2" x14ac:dyDescent="0.25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3.2" x14ac:dyDescent="0.25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3.2" x14ac:dyDescent="0.25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3.2" x14ac:dyDescent="0.25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3.2" x14ac:dyDescent="0.25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3.2" x14ac:dyDescent="0.25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3.2" x14ac:dyDescent="0.25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3.2" x14ac:dyDescent="0.25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3.2" x14ac:dyDescent="0.25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3.2" x14ac:dyDescent="0.25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3.2" x14ac:dyDescent="0.25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3.2" x14ac:dyDescent="0.25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3.2" x14ac:dyDescent="0.25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3.2" x14ac:dyDescent="0.25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3.2" x14ac:dyDescent="0.25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3.2" x14ac:dyDescent="0.25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3.2" x14ac:dyDescent="0.25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3.2" x14ac:dyDescent="0.25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3.2" x14ac:dyDescent="0.25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3.2" x14ac:dyDescent="0.25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3.2" x14ac:dyDescent="0.25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3.2" x14ac:dyDescent="0.25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3.2" x14ac:dyDescent="0.25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3.2" x14ac:dyDescent="0.25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3.2" x14ac:dyDescent="0.25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3.2" x14ac:dyDescent="0.25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3.2" x14ac:dyDescent="0.25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3.2" x14ac:dyDescent="0.25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3.2" x14ac:dyDescent="0.25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3.2" x14ac:dyDescent="0.25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3.2" x14ac:dyDescent="0.25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3.2" x14ac:dyDescent="0.25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3.2" x14ac:dyDescent="0.25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3.2" x14ac:dyDescent="0.25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3.2" x14ac:dyDescent="0.25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3.2" x14ac:dyDescent="0.25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3.2" x14ac:dyDescent="0.25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3.2" x14ac:dyDescent="0.25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3.2" x14ac:dyDescent="0.25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3.2" x14ac:dyDescent="0.25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3.2" x14ac:dyDescent="0.25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3.2" x14ac:dyDescent="0.25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3.2" x14ac:dyDescent="0.25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3.2" x14ac:dyDescent="0.25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3.2" x14ac:dyDescent="0.25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3.2" x14ac:dyDescent="0.25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3.2" x14ac:dyDescent="0.25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3.2" x14ac:dyDescent="0.25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3.2" x14ac:dyDescent="0.25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3.2" x14ac:dyDescent="0.25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3.2" x14ac:dyDescent="0.25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3.2" x14ac:dyDescent="0.25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3.2" x14ac:dyDescent="0.25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3.2" x14ac:dyDescent="0.25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3.2" x14ac:dyDescent="0.25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3.2" x14ac:dyDescent="0.25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3.2" x14ac:dyDescent="0.25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3.2" x14ac:dyDescent="0.25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3.2" x14ac:dyDescent="0.25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3.2" x14ac:dyDescent="0.25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3.2" x14ac:dyDescent="0.25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3.2" x14ac:dyDescent="0.25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3.2" x14ac:dyDescent="0.25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3.2" x14ac:dyDescent="0.25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3.2" x14ac:dyDescent="0.25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3.2" x14ac:dyDescent="0.25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3.2" x14ac:dyDescent="0.25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3.2" x14ac:dyDescent="0.25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3.2" x14ac:dyDescent="0.25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3.2" x14ac:dyDescent="0.25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3.2" x14ac:dyDescent="0.25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3.2" x14ac:dyDescent="0.25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3.2" x14ac:dyDescent="0.25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3.2" x14ac:dyDescent="0.25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3.2" x14ac:dyDescent="0.25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3.2" x14ac:dyDescent="0.25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3.2" x14ac:dyDescent="0.25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3.2" x14ac:dyDescent="0.25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3.2" x14ac:dyDescent="0.25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3.2" x14ac:dyDescent="0.25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3.2" x14ac:dyDescent="0.25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3.2" x14ac:dyDescent="0.25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3.2" x14ac:dyDescent="0.25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3.2" x14ac:dyDescent="0.25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3.2" x14ac:dyDescent="0.25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3.2" x14ac:dyDescent="0.25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3.2" x14ac:dyDescent="0.25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3.2" x14ac:dyDescent="0.25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3.2" x14ac:dyDescent="0.25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3.2" x14ac:dyDescent="0.25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3.2" x14ac:dyDescent="0.25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3.2" x14ac:dyDescent="0.25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3.2" x14ac:dyDescent="0.25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3.2" x14ac:dyDescent="0.25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3.2" x14ac:dyDescent="0.25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3.2" x14ac:dyDescent="0.25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3.2" x14ac:dyDescent="0.25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3.2" x14ac:dyDescent="0.25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3.2" x14ac:dyDescent="0.25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3.2" x14ac:dyDescent="0.25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3.2" x14ac:dyDescent="0.25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3.2" x14ac:dyDescent="0.25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3.2" x14ac:dyDescent="0.25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3.2" x14ac:dyDescent="0.25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3.2" x14ac:dyDescent="0.25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3.2" x14ac:dyDescent="0.25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3.2" x14ac:dyDescent="0.25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3.2" x14ac:dyDescent="0.25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3.2" x14ac:dyDescent="0.25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3.2" x14ac:dyDescent="0.25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3.2" x14ac:dyDescent="0.25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3.2" x14ac:dyDescent="0.25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3.2" x14ac:dyDescent="0.25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3.2" x14ac:dyDescent="0.25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3.2" x14ac:dyDescent="0.25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3.2" x14ac:dyDescent="0.25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3.2" x14ac:dyDescent="0.25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3.2" x14ac:dyDescent="0.25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3.2" x14ac:dyDescent="0.25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3.2" x14ac:dyDescent="0.25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3.2" x14ac:dyDescent="0.25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3.2" x14ac:dyDescent="0.25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3.2" x14ac:dyDescent="0.25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3.2" x14ac:dyDescent="0.25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3.2" x14ac:dyDescent="0.25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3.2" x14ac:dyDescent="0.25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3.2" x14ac:dyDescent="0.25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3.2" x14ac:dyDescent="0.25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3.2" x14ac:dyDescent="0.25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3.2" x14ac:dyDescent="0.25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3.2" x14ac:dyDescent="0.25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3.2" x14ac:dyDescent="0.25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3.2" x14ac:dyDescent="0.25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3.2" x14ac:dyDescent="0.25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3.2" x14ac:dyDescent="0.25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3.2" x14ac:dyDescent="0.25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3.2" x14ac:dyDescent="0.25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3.2" x14ac:dyDescent="0.25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3.2" x14ac:dyDescent="0.25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3.2" x14ac:dyDescent="0.25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3.2" x14ac:dyDescent="0.25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3.2" x14ac:dyDescent="0.25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3.2" x14ac:dyDescent="0.25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3.2" x14ac:dyDescent="0.25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3.2" x14ac:dyDescent="0.25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3.2" x14ac:dyDescent="0.25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3.2" x14ac:dyDescent="0.25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3.2" x14ac:dyDescent="0.25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3.2" x14ac:dyDescent="0.25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3.2" x14ac:dyDescent="0.25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3.2" x14ac:dyDescent="0.25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3.2" x14ac:dyDescent="0.25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3.2" x14ac:dyDescent="0.25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3.2" x14ac:dyDescent="0.25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3.2" x14ac:dyDescent="0.25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3.2" x14ac:dyDescent="0.25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3.2" x14ac:dyDescent="0.25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3.2" x14ac:dyDescent="0.25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3.2" x14ac:dyDescent="0.25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3.2" x14ac:dyDescent="0.25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3.2" x14ac:dyDescent="0.25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3.2" x14ac:dyDescent="0.25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3.2" x14ac:dyDescent="0.25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3.2" x14ac:dyDescent="0.25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3.2" x14ac:dyDescent="0.25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3.2" x14ac:dyDescent="0.25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3.2" x14ac:dyDescent="0.25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3.2" x14ac:dyDescent="0.25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3.2" x14ac:dyDescent="0.25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3.2" x14ac:dyDescent="0.25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3.2" x14ac:dyDescent="0.25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3.2" x14ac:dyDescent="0.25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3.2" x14ac:dyDescent="0.25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3.2" x14ac:dyDescent="0.25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3.2" x14ac:dyDescent="0.25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3.2" x14ac:dyDescent="0.25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3.2" x14ac:dyDescent="0.25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3.2" x14ac:dyDescent="0.25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3.2" x14ac:dyDescent="0.25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3.2" x14ac:dyDescent="0.25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3.2" x14ac:dyDescent="0.25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3.2" x14ac:dyDescent="0.25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3.2" x14ac:dyDescent="0.25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3.2" x14ac:dyDescent="0.25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3.2" x14ac:dyDescent="0.25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3.2" x14ac:dyDescent="0.25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3.2" x14ac:dyDescent="0.25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3.2" x14ac:dyDescent="0.25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3.2" x14ac:dyDescent="0.25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3.2" x14ac:dyDescent="0.25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3.2" x14ac:dyDescent="0.25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3.2" x14ac:dyDescent="0.25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3.2" x14ac:dyDescent="0.25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3.2" x14ac:dyDescent="0.25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3.2" x14ac:dyDescent="0.25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3.2" x14ac:dyDescent="0.25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3.2" x14ac:dyDescent="0.25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3.2" x14ac:dyDescent="0.25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3.2" x14ac:dyDescent="0.25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3.2" x14ac:dyDescent="0.25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3.2" x14ac:dyDescent="0.25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3.2" x14ac:dyDescent="0.25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3.2" x14ac:dyDescent="0.25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3.2" x14ac:dyDescent="0.25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3.2" x14ac:dyDescent="0.25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3.2" x14ac:dyDescent="0.25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3.2" x14ac:dyDescent="0.25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3.2" x14ac:dyDescent="0.25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3.2" x14ac:dyDescent="0.25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3.2" x14ac:dyDescent="0.25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3.2" x14ac:dyDescent="0.25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3.2" x14ac:dyDescent="0.25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3.2" x14ac:dyDescent="0.25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3.2" x14ac:dyDescent="0.25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3.2" x14ac:dyDescent="0.25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3.2" x14ac:dyDescent="0.25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3.2" x14ac:dyDescent="0.25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3.2" x14ac:dyDescent="0.25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3.2" x14ac:dyDescent="0.25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3.2" x14ac:dyDescent="0.25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3.2" x14ac:dyDescent="0.25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3.2" x14ac:dyDescent="0.25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3.2" x14ac:dyDescent="0.25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3.2" x14ac:dyDescent="0.25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3.2" x14ac:dyDescent="0.25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3.2" x14ac:dyDescent="0.25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3.2" x14ac:dyDescent="0.25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3.2" x14ac:dyDescent="0.25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3.2" x14ac:dyDescent="0.25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3.2" x14ac:dyDescent="0.25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3.2" x14ac:dyDescent="0.25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3.2" x14ac:dyDescent="0.25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3.2" x14ac:dyDescent="0.25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3.2" x14ac:dyDescent="0.25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3.2" x14ac:dyDescent="0.25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3.2" x14ac:dyDescent="0.25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3.2" x14ac:dyDescent="0.25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3.2" x14ac:dyDescent="0.25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3.2" x14ac:dyDescent="0.25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3.2" x14ac:dyDescent="0.25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3.2" x14ac:dyDescent="0.25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3.2" x14ac:dyDescent="0.25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3.2" x14ac:dyDescent="0.25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3.2" x14ac:dyDescent="0.25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3.2" x14ac:dyDescent="0.25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3.2" x14ac:dyDescent="0.25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3.2" x14ac:dyDescent="0.25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3.2" x14ac:dyDescent="0.25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3.2" x14ac:dyDescent="0.25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3.2" x14ac:dyDescent="0.25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3.2" x14ac:dyDescent="0.25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3.2" x14ac:dyDescent="0.25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3.2" x14ac:dyDescent="0.25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3.2" x14ac:dyDescent="0.25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3.2" x14ac:dyDescent="0.25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3.2" x14ac:dyDescent="0.25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3.2" x14ac:dyDescent="0.25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3.2" x14ac:dyDescent="0.25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3.2" x14ac:dyDescent="0.25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3.2" x14ac:dyDescent="0.25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3.2" x14ac:dyDescent="0.25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3.2" x14ac:dyDescent="0.25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3.2" x14ac:dyDescent="0.25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3.2" x14ac:dyDescent="0.25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3.2" x14ac:dyDescent="0.25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3.2" x14ac:dyDescent="0.25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3.2" x14ac:dyDescent="0.25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3.2" x14ac:dyDescent="0.25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3.2" x14ac:dyDescent="0.25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3.2" x14ac:dyDescent="0.25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3.2" x14ac:dyDescent="0.25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3.2" x14ac:dyDescent="0.25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3.2" x14ac:dyDescent="0.25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3.2" x14ac:dyDescent="0.25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3.2" x14ac:dyDescent="0.25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3.2" x14ac:dyDescent="0.25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3.2" x14ac:dyDescent="0.25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3.2" x14ac:dyDescent="0.25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3.2" x14ac:dyDescent="0.25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3.2" x14ac:dyDescent="0.25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3.2" x14ac:dyDescent="0.25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3.2" x14ac:dyDescent="0.25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3.2" x14ac:dyDescent="0.25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3.2" x14ac:dyDescent="0.25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3.2" x14ac:dyDescent="0.25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3.2" x14ac:dyDescent="0.25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3.2" x14ac:dyDescent="0.25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3.2" x14ac:dyDescent="0.25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3.2" x14ac:dyDescent="0.25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3.2" x14ac:dyDescent="0.25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3.2" x14ac:dyDescent="0.25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3.2" x14ac:dyDescent="0.25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3.2" x14ac:dyDescent="0.25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3.2" x14ac:dyDescent="0.25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3.2" x14ac:dyDescent="0.25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3.2" x14ac:dyDescent="0.25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3.2" x14ac:dyDescent="0.25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3.2" x14ac:dyDescent="0.25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3.2" x14ac:dyDescent="0.25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3.2" x14ac:dyDescent="0.25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3.2" x14ac:dyDescent="0.25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3.2" x14ac:dyDescent="0.25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3.2" x14ac:dyDescent="0.25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3.2" x14ac:dyDescent="0.25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3.2" x14ac:dyDescent="0.25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3.2" x14ac:dyDescent="0.25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3.2" x14ac:dyDescent="0.25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3.2" x14ac:dyDescent="0.25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3.2" x14ac:dyDescent="0.25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3.2" x14ac:dyDescent="0.25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3.2" x14ac:dyDescent="0.25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3.2" x14ac:dyDescent="0.25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3.2" x14ac:dyDescent="0.25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3.2" x14ac:dyDescent="0.25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3.2" x14ac:dyDescent="0.25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3.2" x14ac:dyDescent="0.25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3.2" x14ac:dyDescent="0.25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3.2" x14ac:dyDescent="0.25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3.2" x14ac:dyDescent="0.25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3.2" x14ac:dyDescent="0.25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3.2" x14ac:dyDescent="0.25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3.2" x14ac:dyDescent="0.25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3.2" x14ac:dyDescent="0.25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3.2" x14ac:dyDescent="0.25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3.2" x14ac:dyDescent="0.25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3.2" x14ac:dyDescent="0.25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3.2" x14ac:dyDescent="0.25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3.2" x14ac:dyDescent="0.25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3.2" x14ac:dyDescent="0.25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3.2" x14ac:dyDescent="0.25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3.2" x14ac:dyDescent="0.25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3.2" x14ac:dyDescent="0.25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3.2" x14ac:dyDescent="0.25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3.2" x14ac:dyDescent="0.25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3.2" x14ac:dyDescent="0.25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3.2" x14ac:dyDescent="0.25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3.2" x14ac:dyDescent="0.25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3.2" x14ac:dyDescent="0.25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3.2" x14ac:dyDescent="0.25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3.2" x14ac:dyDescent="0.25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3.2" x14ac:dyDescent="0.25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3.2" x14ac:dyDescent="0.25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3.2" x14ac:dyDescent="0.25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3.2" x14ac:dyDescent="0.25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3.2" x14ac:dyDescent="0.25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3.2" x14ac:dyDescent="0.25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3.2" x14ac:dyDescent="0.25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3.2" x14ac:dyDescent="0.25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3.2" x14ac:dyDescent="0.25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3.2" x14ac:dyDescent="0.25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3.2" x14ac:dyDescent="0.25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3.2" x14ac:dyDescent="0.25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3.2" x14ac:dyDescent="0.25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3.2" x14ac:dyDescent="0.25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3.2" x14ac:dyDescent="0.25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3.2" x14ac:dyDescent="0.25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3.2" x14ac:dyDescent="0.25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3.2" x14ac:dyDescent="0.25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3.2" x14ac:dyDescent="0.25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3.2" x14ac:dyDescent="0.25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3.2" x14ac:dyDescent="0.25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3.2" x14ac:dyDescent="0.25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3.2" x14ac:dyDescent="0.25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3.2" x14ac:dyDescent="0.25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3.2" x14ac:dyDescent="0.25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3.2" x14ac:dyDescent="0.25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3.2" x14ac:dyDescent="0.25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3.2" x14ac:dyDescent="0.25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3.2" x14ac:dyDescent="0.25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3.2" x14ac:dyDescent="0.25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3.2" x14ac:dyDescent="0.25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3.2" x14ac:dyDescent="0.25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3.2" x14ac:dyDescent="0.25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3.2" x14ac:dyDescent="0.25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3.2" x14ac:dyDescent="0.25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3.2" x14ac:dyDescent="0.25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3.2" x14ac:dyDescent="0.25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3.2" x14ac:dyDescent="0.25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3.2" x14ac:dyDescent="0.25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3.2" x14ac:dyDescent="0.25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3.2" x14ac:dyDescent="0.25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3.2" x14ac:dyDescent="0.25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3.2" x14ac:dyDescent="0.25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3.2" x14ac:dyDescent="0.25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3.2" x14ac:dyDescent="0.25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3.2" x14ac:dyDescent="0.25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3.2" x14ac:dyDescent="0.25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3.2" x14ac:dyDescent="0.25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3.2" x14ac:dyDescent="0.25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3.2" x14ac:dyDescent="0.25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3.2" x14ac:dyDescent="0.25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3.2" x14ac:dyDescent="0.25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3.2" x14ac:dyDescent="0.25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3.2" x14ac:dyDescent="0.25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3.2" x14ac:dyDescent="0.25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3.2" x14ac:dyDescent="0.25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3.2" x14ac:dyDescent="0.25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3.2" x14ac:dyDescent="0.25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3.2" x14ac:dyDescent="0.25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3.2" x14ac:dyDescent="0.25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3.2" x14ac:dyDescent="0.25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3.2" x14ac:dyDescent="0.25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3.2" x14ac:dyDescent="0.25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3.2" x14ac:dyDescent="0.25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3.2" x14ac:dyDescent="0.25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3.2" x14ac:dyDescent="0.25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3.2" x14ac:dyDescent="0.25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3.2" x14ac:dyDescent="0.25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3.2" x14ac:dyDescent="0.25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3.2" x14ac:dyDescent="0.25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3.2" x14ac:dyDescent="0.25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3.2" x14ac:dyDescent="0.25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3.2" x14ac:dyDescent="0.25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3.2" x14ac:dyDescent="0.25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3.2" x14ac:dyDescent="0.25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3.2" x14ac:dyDescent="0.25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3.2" x14ac:dyDescent="0.25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3.2" x14ac:dyDescent="0.25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3.2" x14ac:dyDescent="0.25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3.2" x14ac:dyDescent="0.25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3.2" x14ac:dyDescent="0.25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3.2" x14ac:dyDescent="0.25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3.2" x14ac:dyDescent="0.25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3.2" x14ac:dyDescent="0.25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3.2" x14ac:dyDescent="0.25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3.2" x14ac:dyDescent="0.25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3.2" x14ac:dyDescent="0.25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3.2" x14ac:dyDescent="0.25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3.2" x14ac:dyDescent="0.25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3.2" x14ac:dyDescent="0.25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3.2" x14ac:dyDescent="0.25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3.2" x14ac:dyDescent="0.25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3.2" x14ac:dyDescent="0.25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3.2" x14ac:dyDescent="0.25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3.2" x14ac:dyDescent="0.25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3.2" x14ac:dyDescent="0.25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3.2" x14ac:dyDescent="0.25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3.2" x14ac:dyDescent="0.25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3.2" x14ac:dyDescent="0.25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3.2" x14ac:dyDescent="0.25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3.2" x14ac:dyDescent="0.25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3.2" x14ac:dyDescent="0.25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3.2" x14ac:dyDescent="0.25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3.2" x14ac:dyDescent="0.25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3.2" x14ac:dyDescent="0.25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3.2" x14ac:dyDescent="0.25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3.2" x14ac:dyDescent="0.25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3.2" x14ac:dyDescent="0.25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3.2" x14ac:dyDescent="0.25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3.2" x14ac:dyDescent="0.25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3.2" x14ac:dyDescent="0.25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3.2" x14ac:dyDescent="0.25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3.2" x14ac:dyDescent="0.25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3.2" x14ac:dyDescent="0.25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3.2" x14ac:dyDescent="0.25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3.2" x14ac:dyDescent="0.25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3.2" x14ac:dyDescent="0.25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3.2" x14ac:dyDescent="0.25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3.2" x14ac:dyDescent="0.25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3.2" x14ac:dyDescent="0.25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3.2" x14ac:dyDescent="0.25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3.2" x14ac:dyDescent="0.25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3.2" x14ac:dyDescent="0.25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3.2" x14ac:dyDescent="0.25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3.2" x14ac:dyDescent="0.25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3.2" x14ac:dyDescent="0.25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3.2" x14ac:dyDescent="0.25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3.2" x14ac:dyDescent="0.25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3.2" x14ac:dyDescent="0.25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3.2" x14ac:dyDescent="0.25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3.2" x14ac:dyDescent="0.25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3.2" x14ac:dyDescent="0.25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3.2" x14ac:dyDescent="0.25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3.2" x14ac:dyDescent="0.25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3.2" x14ac:dyDescent="0.25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3.2" x14ac:dyDescent="0.25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3.2" x14ac:dyDescent="0.25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3.2" x14ac:dyDescent="0.25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3.2" x14ac:dyDescent="0.25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3.2" x14ac:dyDescent="0.25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3.2" x14ac:dyDescent="0.25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3.2" x14ac:dyDescent="0.25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3.2" x14ac:dyDescent="0.25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3.2" x14ac:dyDescent="0.25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3.2" x14ac:dyDescent="0.25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3.2" x14ac:dyDescent="0.25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3.2" x14ac:dyDescent="0.25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3.2" x14ac:dyDescent="0.25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3.2" x14ac:dyDescent="0.25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3.2" x14ac:dyDescent="0.25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3.2" x14ac:dyDescent="0.25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3.2" x14ac:dyDescent="0.25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3.2" x14ac:dyDescent="0.25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3.2" x14ac:dyDescent="0.25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3.2" x14ac:dyDescent="0.25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3.2" x14ac:dyDescent="0.25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3.2" x14ac:dyDescent="0.25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3.2" x14ac:dyDescent="0.25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3.2" x14ac:dyDescent="0.25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3.2" x14ac:dyDescent="0.25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3.2" x14ac:dyDescent="0.25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3.2" x14ac:dyDescent="0.25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3.2" x14ac:dyDescent="0.25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3.2" x14ac:dyDescent="0.25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3.2" x14ac:dyDescent="0.25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3.2" x14ac:dyDescent="0.25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3.2" x14ac:dyDescent="0.25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3.2" x14ac:dyDescent="0.25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3.2" x14ac:dyDescent="0.25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3.2" x14ac:dyDescent="0.25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3.2" x14ac:dyDescent="0.25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3.2" x14ac:dyDescent="0.25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3.2" x14ac:dyDescent="0.25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3.2" x14ac:dyDescent="0.25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3.2" x14ac:dyDescent="0.25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3.2" x14ac:dyDescent="0.25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3.2" x14ac:dyDescent="0.25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3.2" x14ac:dyDescent="0.25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3.2" x14ac:dyDescent="0.25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3.2" x14ac:dyDescent="0.25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3.2" x14ac:dyDescent="0.25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3.2" x14ac:dyDescent="0.25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3.2" x14ac:dyDescent="0.25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3.2" x14ac:dyDescent="0.25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3.2" x14ac:dyDescent="0.25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3.2" x14ac:dyDescent="0.25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3.2" x14ac:dyDescent="0.25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3.2" x14ac:dyDescent="0.25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3.2" x14ac:dyDescent="0.25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3.2" x14ac:dyDescent="0.25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3.2" x14ac:dyDescent="0.25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3.2" x14ac:dyDescent="0.25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3.2" x14ac:dyDescent="0.25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3.2" x14ac:dyDescent="0.25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3.2" x14ac:dyDescent="0.25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3.2" x14ac:dyDescent="0.25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3.2" x14ac:dyDescent="0.25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3.2" x14ac:dyDescent="0.25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3.2" x14ac:dyDescent="0.25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3.2" x14ac:dyDescent="0.25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3.2" x14ac:dyDescent="0.25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3.2" x14ac:dyDescent="0.25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3.2" x14ac:dyDescent="0.25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3.2" x14ac:dyDescent="0.25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3.2" x14ac:dyDescent="0.25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3.2" x14ac:dyDescent="0.25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3.2" x14ac:dyDescent="0.25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3.2" x14ac:dyDescent="0.25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3.2" x14ac:dyDescent="0.25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3.2" x14ac:dyDescent="0.25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3.2" x14ac:dyDescent="0.25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3.2" x14ac:dyDescent="0.25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3.2" x14ac:dyDescent="0.25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3.2" x14ac:dyDescent="0.25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3.2" x14ac:dyDescent="0.25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3.2" x14ac:dyDescent="0.25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3.2" x14ac:dyDescent="0.25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3.2" x14ac:dyDescent="0.25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3.2" x14ac:dyDescent="0.25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3.2" x14ac:dyDescent="0.25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3.2" x14ac:dyDescent="0.25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3.2" x14ac:dyDescent="0.25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3.2" x14ac:dyDescent="0.25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3.2" x14ac:dyDescent="0.25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3.2" x14ac:dyDescent="0.25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3.2" x14ac:dyDescent="0.25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3.2" x14ac:dyDescent="0.25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3.2" x14ac:dyDescent="0.25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3.2" x14ac:dyDescent="0.25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3.2" x14ac:dyDescent="0.25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3.2" x14ac:dyDescent="0.25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3.2" x14ac:dyDescent="0.25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3.2" x14ac:dyDescent="0.25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3.2" x14ac:dyDescent="0.25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3.2" x14ac:dyDescent="0.25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3.2" x14ac:dyDescent="0.25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3.2" x14ac:dyDescent="0.25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3.2" x14ac:dyDescent="0.25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3.2" x14ac:dyDescent="0.25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3.2" x14ac:dyDescent="0.25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3.2" x14ac:dyDescent="0.25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3.2" x14ac:dyDescent="0.25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3.2" x14ac:dyDescent="0.25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3.2" x14ac:dyDescent="0.25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3.2" x14ac:dyDescent="0.25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3.2" x14ac:dyDescent="0.25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3.2" x14ac:dyDescent="0.25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3.2" x14ac:dyDescent="0.25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3.2" x14ac:dyDescent="0.25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3.2" x14ac:dyDescent="0.25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3.2" x14ac:dyDescent="0.25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3.2" x14ac:dyDescent="0.25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3.2" x14ac:dyDescent="0.25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3.2" x14ac:dyDescent="0.25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3.2" x14ac:dyDescent="0.25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3.2" x14ac:dyDescent="0.25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3.2" x14ac:dyDescent="0.25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3.2" x14ac:dyDescent="0.25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3.2" x14ac:dyDescent="0.25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3.2" x14ac:dyDescent="0.25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3.2" x14ac:dyDescent="0.25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3.2" x14ac:dyDescent="0.25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3.2" x14ac:dyDescent="0.25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3.2" x14ac:dyDescent="0.25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3.2" x14ac:dyDescent="0.25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3.2" x14ac:dyDescent="0.25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3.2" x14ac:dyDescent="0.25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3.2" x14ac:dyDescent="0.25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3.2" x14ac:dyDescent="0.25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3.2" x14ac:dyDescent="0.25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3.2" x14ac:dyDescent="0.25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3.2" x14ac:dyDescent="0.25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3.2" x14ac:dyDescent="0.25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3.2" x14ac:dyDescent="0.25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3.2" x14ac:dyDescent="0.25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3.2" x14ac:dyDescent="0.25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3.2" x14ac:dyDescent="0.25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3.2" x14ac:dyDescent="0.25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3.2" x14ac:dyDescent="0.25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3.2" x14ac:dyDescent="0.25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3.2" x14ac:dyDescent="0.25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3.2" x14ac:dyDescent="0.25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3.2" x14ac:dyDescent="0.25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3.2" x14ac:dyDescent="0.25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3.2" x14ac:dyDescent="0.25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3.2" x14ac:dyDescent="0.25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3.2" x14ac:dyDescent="0.25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3.2" x14ac:dyDescent="0.25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3.2" x14ac:dyDescent="0.25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3.2" x14ac:dyDescent="0.25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3.2" x14ac:dyDescent="0.25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3.2" x14ac:dyDescent="0.25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3.2" x14ac:dyDescent="0.25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3.2" x14ac:dyDescent="0.25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3.2" x14ac:dyDescent="0.25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3.2" x14ac:dyDescent="0.25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3.2" x14ac:dyDescent="0.25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3.2" x14ac:dyDescent="0.25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3.2" x14ac:dyDescent="0.25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3.2" x14ac:dyDescent="0.25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3.2" x14ac:dyDescent="0.25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3.2" x14ac:dyDescent="0.25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3.2" x14ac:dyDescent="0.25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3.2" x14ac:dyDescent="0.25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3.2" x14ac:dyDescent="0.25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3.2" x14ac:dyDescent="0.25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3.2" x14ac:dyDescent="0.25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3.2" x14ac:dyDescent="0.25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3.2" x14ac:dyDescent="0.25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3.2" x14ac:dyDescent="0.25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3.2" x14ac:dyDescent="0.25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3.2" x14ac:dyDescent="0.25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3.2" x14ac:dyDescent="0.25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3.2" x14ac:dyDescent="0.25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3.2" x14ac:dyDescent="0.25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3.2" x14ac:dyDescent="0.25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3.2" x14ac:dyDescent="0.25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3.2" x14ac:dyDescent="0.25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3.2" x14ac:dyDescent="0.25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3.2" x14ac:dyDescent="0.25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3.2" x14ac:dyDescent="0.25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3.2" x14ac:dyDescent="0.25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3.2" x14ac:dyDescent="0.25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3.2" x14ac:dyDescent="0.25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3.2" x14ac:dyDescent="0.25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3.2" x14ac:dyDescent="0.25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3.2" x14ac:dyDescent="0.25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3.2" x14ac:dyDescent="0.25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3.2" x14ac:dyDescent="0.25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3.2" x14ac:dyDescent="0.25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3.2" x14ac:dyDescent="0.25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3.2" x14ac:dyDescent="0.25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3.2" x14ac:dyDescent="0.25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3.2" x14ac:dyDescent="0.25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3.2" x14ac:dyDescent="0.25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3.2" x14ac:dyDescent="0.25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3.2" x14ac:dyDescent="0.25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3.2" x14ac:dyDescent="0.25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3.2" x14ac:dyDescent="0.25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3.2" x14ac:dyDescent="0.25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3.2" x14ac:dyDescent="0.25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3.2" x14ac:dyDescent="0.25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3.2" x14ac:dyDescent="0.25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3.2" x14ac:dyDescent="0.25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3.2" x14ac:dyDescent="0.25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3.2" x14ac:dyDescent="0.25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3.2" x14ac:dyDescent="0.25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3.2" x14ac:dyDescent="0.25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3.2" x14ac:dyDescent="0.25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3.2" x14ac:dyDescent="0.25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3.2" x14ac:dyDescent="0.25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3.2" x14ac:dyDescent="0.25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3.2" x14ac:dyDescent="0.25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3.2" x14ac:dyDescent="0.25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3.2" x14ac:dyDescent="0.25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3.2" x14ac:dyDescent="0.25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3.2" x14ac:dyDescent="0.25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3.2" x14ac:dyDescent="0.25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3.2" x14ac:dyDescent="0.25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3.2" x14ac:dyDescent="0.25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3.2" x14ac:dyDescent="0.25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3.2" x14ac:dyDescent="0.25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3.2" x14ac:dyDescent="0.25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3.2" x14ac:dyDescent="0.25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3.2" x14ac:dyDescent="0.25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3.2" x14ac:dyDescent="0.25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3.2" x14ac:dyDescent="0.25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3.2" x14ac:dyDescent="0.25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3.2" x14ac:dyDescent="0.25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3.2" x14ac:dyDescent="0.25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3.2" x14ac:dyDescent="0.25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3.2" x14ac:dyDescent="0.25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3.2" x14ac:dyDescent="0.25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3.2" x14ac:dyDescent="0.25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3.2" x14ac:dyDescent="0.25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3.2" x14ac:dyDescent="0.25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3.2" x14ac:dyDescent="0.25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3.2" x14ac:dyDescent="0.25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3.2" x14ac:dyDescent="0.25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3.2" x14ac:dyDescent="0.25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3.2" x14ac:dyDescent="0.25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3.2" x14ac:dyDescent="0.25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3.2" x14ac:dyDescent="0.25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3.2" x14ac:dyDescent="0.25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3.2" x14ac:dyDescent="0.25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3.2" x14ac:dyDescent="0.25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3.2" x14ac:dyDescent="0.25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3.2" x14ac:dyDescent="0.25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3.2" x14ac:dyDescent="0.25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3.2" x14ac:dyDescent="0.25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3.2" x14ac:dyDescent="0.25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3.2" x14ac:dyDescent="0.25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3.2" x14ac:dyDescent="0.25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3.2" x14ac:dyDescent="0.25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3.2" x14ac:dyDescent="0.25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3.2" x14ac:dyDescent="0.25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3.2" x14ac:dyDescent="0.25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3.2" x14ac:dyDescent="0.25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3.2" x14ac:dyDescent="0.25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3.2" x14ac:dyDescent="0.25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3.2" x14ac:dyDescent="0.25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3.2" x14ac:dyDescent="0.25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3.2" x14ac:dyDescent="0.25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3.2" x14ac:dyDescent="0.25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3.2" x14ac:dyDescent="0.25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3.2" x14ac:dyDescent="0.25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3.2" x14ac:dyDescent="0.25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3.2" x14ac:dyDescent="0.25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3.2" x14ac:dyDescent="0.25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3.2" x14ac:dyDescent="0.25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3.2" x14ac:dyDescent="0.25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3.2" x14ac:dyDescent="0.25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3.2" x14ac:dyDescent="0.25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3.2" x14ac:dyDescent="0.25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3.2" x14ac:dyDescent="0.25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3.2" x14ac:dyDescent="0.25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3.2" x14ac:dyDescent="0.25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3.2" x14ac:dyDescent="0.25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3.2" x14ac:dyDescent="0.25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3.2" x14ac:dyDescent="0.25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3.2" x14ac:dyDescent="0.25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3.2" x14ac:dyDescent="0.25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3.2" x14ac:dyDescent="0.25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3.2" x14ac:dyDescent="0.25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3.2" x14ac:dyDescent="0.25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3.2" x14ac:dyDescent="0.25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3.2" x14ac:dyDescent="0.25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3.2" x14ac:dyDescent="0.25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3.2" x14ac:dyDescent="0.25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3.2" x14ac:dyDescent="0.25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3.2" x14ac:dyDescent="0.25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3.2" x14ac:dyDescent="0.25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3.2" x14ac:dyDescent="0.25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3.2" x14ac:dyDescent="0.25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3.2" x14ac:dyDescent="0.25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3.2" x14ac:dyDescent="0.25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3.2" x14ac:dyDescent="0.25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3.2" x14ac:dyDescent="0.25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3.2" x14ac:dyDescent="0.25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3.2" x14ac:dyDescent="0.25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3.2" x14ac:dyDescent="0.25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3.2" x14ac:dyDescent="0.25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3.2" x14ac:dyDescent="0.25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3.2" x14ac:dyDescent="0.25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3.2" x14ac:dyDescent="0.25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3.2" x14ac:dyDescent="0.25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3.2" x14ac:dyDescent="0.25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3.2" x14ac:dyDescent="0.25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3.2" x14ac:dyDescent="0.25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3.2" x14ac:dyDescent="0.25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3.2" x14ac:dyDescent="0.25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3.2" x14ac:dyDescent="0.25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3.2" x14ac:dyDescent="0.25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3.2" x14ac:dyDescent="0.25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3.2" x14ac:dyDescent="0.25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3.2" x14ac:dyDescent="0.25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3.2" x14ac:dyDescent="0.25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3.2" x14ac:dyDescent="0.25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3.2" x14ac:dyDescent="0.25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3.2" x14ac:dyDescent="0.25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3.2" x14ac:dyDescent="0.25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3.2" x14ac:dyDescent="0.25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3.2" x14ac:dyDescent="0.25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3.2" x14ac:dyDescent="0.25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3.2" x14ac:dyDescent="0.25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3.2" x14ac:dyDescent="0.25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3.2" x14ac:dyDescent="0.25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3.2" x14ac:dyDescent="0.25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3.2" x14ac:dyDescent="0.25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3.2" x14ac:dyDescent="0.25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3.2" x14ac:dyDescent="0.25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3.2" x14ac:dyDescent="0.25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3.2" x14ac:dyDescent="0.25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3.2" x14ac:dyDescent="0.25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3.2" x14ac:dyDescent="0.25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3.2" x14ac:dyDescent="0.25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3.2" x14ac:dyDescent="0.25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3.2" x14ac:dyDescent="0.25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3.2" x14ac:dyDescent="0.25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3.2" x14ac:dyDescent="0.25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3.2" x14ac:dyDescent="0.25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3.2" x14ac:dyDescent="0.25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3.2" x14ac:dyDescent="0.25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3.2" x14ac:dyDescent="0.25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3.2" x14ac:dyDescent="0.25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3.2" x14ac:dyDescent="0.25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3.2" x14ac:dyDescent="0.25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3.2" x14ac:dyDescent="0.25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3.2" x14ac:dyDescent="0.25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3.2" x14ac:dyDescent="0.25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3.2" x14ac:dyDescent="0.25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3.2" x14ac:dyDescent="0.25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3.2" x14ac:dyDescent="0.25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3.2" x14ac:dyDescent="0.25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3.2" x14ac:dyDescent="0.25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3.2" x14ac:dyDescent="0.25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3.2" x14ac:dyDescent="0.25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3.2" x14ac:dyDescent="0.25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3.2" x14ac:dyDescent="0.25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3.2" x14ac:dyDescent="0.25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3.2" x14ac:dyDescent="0.25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3.2" x14ac:dyDescent="0.25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3.2" x14ac:dyDescent="0.25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3.2" x14ac:dyDescent="0.25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3.2" x14ac:dyDescent="0.25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3.2" x14ac:dyDescent="0.25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3.2" x14ac:dyDescent="0.25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3.2" x14ac:dyDescent="0.25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3.2" x14ac:dyDescent="0.25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3.2" x14ac:dyDescent="0.25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3.2" x14ac:dyDescent="0.25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3.2" x14ac:dyDescent="0.25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3.2" x14ac:dyDescent="0.25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3.2" x14ac:dyDescent="0.25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3.2" x14ac:dyDescent="0.25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3.2" x14ac:dyDescent="0.25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3.2" x14ac:dyDescent="0.25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3.2" x14ac:dyDescent="0.25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3.2" x14ac:dyDescent="0.25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3.2" x14ac:dyDescent="0.25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3.2" x14ac:dyDescent="0.25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3.2" x14ac:dyDescent="0.25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3.2" x14ac:dyDescent="0.25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3.2" x14ac:dyDescent="0.25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3.2" x14ac:dyDescent="0.25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3.2" x14ac:dyDescent="0.25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3.2" x14ac:dyDescent="0.25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3.2" x14ac:dyDescent="0.25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3.2" x14ac:dyDescent="0.25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3.2" x14ac:dyDescent="0.25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3.2" x14ac:dyDescent="0.25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3.2" x14ac:dyDescent="0.25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3.2" x14ac:dyDescent="0.25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3.2" x14ac:dyDescent="0.25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3.2" x14ac:dyDescent="0.25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3.2" x14ac:dyDescent="0.25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3.2" x14ac:dyDescent="0.25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3.2" x14ac:dyDescent="0.25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3.2" x14ac:dyDescent="0.25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3.2" x14ac:dyDescent="0.25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3.2" x14ac:dyDescent="0.25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3.2" x14ac:dyDescent="0.25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3.2" x14ac:dyDescent="0.25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3.2" x14ac:dyDescent="0.25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3.2" x14ac:dyDescent="0.25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3.2" x14ac:dyDescent="0.25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3.2" x14ac:dyDescent="0.25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3.2" x14ac:dyDescent="0.25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3.2" x14ac:dyDescent="0.25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3.2" x14ac:dyDescent="0.25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3.2" x14ac:dyDescent="0.25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3.2" x14ac:dyDescent="0.25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3.2" x14ac:dyDescent="0.25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3.2" x14ac:dyDescent="0.25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3.2" x14ac:dyDescent="0.25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3.2" x14ac:dyDescent="0.25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3.2" x14ac:dyDescent="0.25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3.2" x14ac:dyDescent="0.25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3.2" x14ac:dyDescent="0.25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3.2" x14ac:dyDescent="0.25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3.2" x14ac:dyDescent="0.25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3.2" x14ac:dyDescent="0.25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3.2" x14ac:dyDescent="0.25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3.2" x14ac:dyDescent="0.25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3.2" x14ac:dyDescent="0.25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3.2" x14ac:dyDescent="0.25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3.2" x14ac:dyDescent="0.25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3.2" x14ac:dyDescent="0.25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3.2" x14ac:dyDescent="0.25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3.2" x14ac:dyDescent="0.25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3.2" x14ac:dyDescent="0.25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3.2" x14ac:dyDescent="0.25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3.2" x14ac:dyDescent="0.25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3.2" x14ac:dyDescent="0.25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3.2" x14ac:dyDescent="0.25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3.2" x14ac:dyDescent="0.25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3.2" x14ac:dyDescent="0.25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3.2" x14ac:dyDescent="0.25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3.2" x14ac:dyDescent="0.25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3.2" x14ac:dyDescent="0.25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3.2" x14ac:dyDescent="0.25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3.2" x14ac:dyDescent="0.25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3.2" x14ac:dyDescent="0.25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3.2" x14ac:dyDescent="0.25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3.2" x14ac:dyDescent="0.25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3.2" x14ac:dyDescent="0.25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3.2" x14ac:dyDescent="0.25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3.2" x14ac:dyDescent="0.25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3.2" x14ac:dyDescent="0.25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3.2" x14ac:dyDescent="0.25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3.2" x14ac:dyDescent="0.25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3.2" x14ac:dyDescent="0.25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3.2" x14ac:dyDescent="0.25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3.2" x14ac:dyDescent="0.25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3.2" x14ac:dyDescent="0.25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3.2" x14ac:dyDescent="0.25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3.2" x14ac:dyDescent="0.25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3.2" x14ac:dyDescent="0.25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3.2" x14ac:dyDescent="0.25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3.2" x14ac:dyDescent="0.25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3.2" x14ac:dyDescent="0.25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3.2" x14ac:dyDescent="0.25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3.2" x14ac:dyDescent="0.25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3.2" x14ac:dyDescent="0.25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3.2" x14ac:dyDescent="0.25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3.2" x14ac:dyDescent="0.25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3.2" x14ac:dyDescent="0.25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3.2" x14ac:dyDescent="0.25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3.2" x14ac:dyDescent="0.25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3.2" x14ac:dyDescent="0.25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3.2" x14ac:dyDescent="0.25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3.2" x14ac:dyDescent="0.25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3.2" x14ac:dyDescent="0.25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3.2" x14ac:dyDescent="0.25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3.2" x14ac:dyDescent="0.25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3.2" x14ac:dyDescent="0.25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3.2" x14ac:dyDescent="0.25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3.2" x14ac:dyDescent="0.25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3.2" x14ac:dyDescent="0.25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3.2" x14ac:dyDescent="0.25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3.2" x14ac:dyDescent="0.25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3.2" x14ac:dyDescent="0.25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3.2" x14ac:dyDescent="0.25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3.2" x14ac:dyDescent="0.25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3.2" x14ac:dyDescent="0.25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3.2" x14ac:dyDescent="0.25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3.2" x14ac:dyDescent="0.25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3.2" x14ac:dyDescent="0.25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3.2" x14ac:dyDescent="0.25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3.2" x14ac:dyDescent="0.25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3.2" x14ac:dyDescent="0.25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3.2" x14ac:dyDescent="0.25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3.2" x14ac:dyDescent="0.25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3.2" x14ac:dyDescent="0.25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3.2" x14ac:dyDescent="0.25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3.2" x14ac:dyDescent="0.25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3.2" x14ac:dyDescent="0.25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3.2" x14ac:dyDescent="0.25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3.2" x14ac:dyDescent="0.25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3.2" x14ac:dyDescent="0.25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3.2" x14ac:dyDescent="0.25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3.2" x14ac:dyDescent="0.25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3.2" x14ac:dyDescent="0.25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3.2" x14ac:dyDescent="0.25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3.2" x14ac:dyDescent="0.25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3.2" x14ac:dyDescent="0.25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3.2" x14ac:dyDescent="0.25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3.2" x14ac:dyDescent="0.25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3.2" x14ac:dyDescent="0.25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3.2" x14ac:dyDescent="0.25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3.2" x14ac:dyDescent="0.25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3.2" x14ac:dyDescent="0.25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3.2" x14ac:dyDescent="0.25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3.2" x14ac:dyDescent="0.25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3.2" x14ac:dyDescent="0.25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3.2" x14ac:dyDescent="0.25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3.2" x14ac:dyDescent="0.25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3.2" x14ac:dyDescent="0.25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3.2" x14ac:dyDescent="0.25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3.2" x14ac:dyDescent="0.25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3.2" x14ac:dyDescent="0.25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3.2" x14ac:dyDescent="0.25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3.2" x14ac:dyDescent="0.25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3.2" x14ac:dyDescent="0.25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3.2" x14ac:dyDescent="0.25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3.2" x14ac:dyDescent="0.25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3.2" x14ac:dyDescent="0.25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3.2" x14ac:dyDescent="0.25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3.2" x14ac:dyDescent="0.25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3.2" x14ac:dyDescent="0.25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3.2" x14ac:dyDescent="0.25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3.2" x14ac:dyDescent="0.25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3.2" x14ac:dyDescent="0.25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3.2" x14ac:dyDescent="0.25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3.2" x14ac:dyDescent="0.25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3.2" x14ac:dyDescent="0.25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3.2" x14ac:dyDescent="0.25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3.2" x14ac:dyDescent="0.25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3.2" x14ac:dyDescent="0.25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3.2" x14ac:dyDescent="0.25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3.2" x14ac:dyDescent="0.25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3.2" x14ac:dyDescent="0.25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3.2" x14ac:dyDescent="0.25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3.2" x14ac:dyDescent="0.25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3.2" x14ac:dyDescent="0.25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3.2" x14ac:dyDescent="0.25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3.2" x14ac:dyDescent="0.25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3.2" x14ac:dyDescent="0.25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3.2" x14ac:dyDescent="0.25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3.2" x14ac:dyDescent="0.25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3.2" x14ac:dyDescent="0.25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3.2" x14ac:dyDescent="0.25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3.2" x14ac:dyDescent="0.25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3.2" x14ac:dyDescent="0.25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3.2" x14ac:dyDescent="0.25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3.2" x14ac:dyDescent="0.25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3.2" x14ac:dyDescent="0.25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3.2" x14ac:dyDescent="0.25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3.2" x14ac:dyDescent="0.25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3.2" x14ac:dyDescent="0.25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3.2" x14ac:dyDescent="0.25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3.2" x14ac:dyDescent="0.25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3.2" x14ac:dyDescent="0.25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3.2" x14ac:dyDescent="0.25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3.2" x14ac:dyDescent="0.25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3.2" x14ac:dyDescent="0.25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3.2" x14ac:dyDescent="0.25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3.2" x14ac:dyDescent="0.25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3.2" x14ac:dyDescent="0.25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3.2" x14ac:dyDescent="0.25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3.2" x14ac:dyDescent="0.25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3.2" x14ac:dyDescent="0.25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3.2" x14ac:dyDescent="0.25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3.2" x14ac:dyDescent="0.25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3.2" x14ac:dyDescent="0.25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3.2" x14ac:dyDescent="0.25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3.2" x14ac:dyDescent="0.25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3.2" x14ac:dyDescent="0.25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3.2" x14ac:dyDescent="0.25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3.2" x14ac:dyDescent="0.25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3.2" x14ac:dyDescent="0.25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3.2" x14ac:dyDescent="0.25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3.2" x14ac:dyDescent="0.25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3.2" x14ac:dyDescent="0.25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3.2" x14ac:dyDescent="0.25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3.2" x14ac:dyDescent="0.25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3.2" x14ac:dyDescent="0.25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3.2" x14ac:dyDescent="0.25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3.2" x14ac:dyDescent="0.25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3.2" x14ac:dyDescent="0.25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3.2" x14ac:dyDescent="0.25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3.2" x14ac:dyDescent="0.25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3.2" x14ac:dyDescent="0.25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3.2" x14ac:dyDescent="0.25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3.2" x14ac:dyDescent="0.25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3.2" x14ac:dyDescent="0.25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3.2" x14ac:dyDescent="0.25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3.2" x14ac:dyDescent="0.25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3.2" x14ac:dyDescent="0.25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3.2" x14ac:dyDescent="0.25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3.2" x14ac:dyDescent="0.25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3.2" x14ac:dyDescent="0.25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3.2" x14ac:dyDescent="0.25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3.2" x14ac:dyDescent="0.25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3.2" x14ac:dyDescent="0.25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3.2" x14ac:dyDescent="0.25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3.2" x14ac:dyDescent="0.25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3.2" x14ac:dyDescent="0.25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3.2" x14ac:dyDescent="0.25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3.2" x14ac:dyDescent="0.25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3.2" x14ac:dyDescent="0.25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3.2" x14ac:dyDescent="0.25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3.2" x14ac:dyDescent="0.25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3.2" x14ac:dyDescent="0.25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3.2" x14ac:dyDescent="0.25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3.2" x14ac:dyDescent="0.25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3.2" x14ac:dyDescent="0.25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3.2" x14ac:dyDescent="0.25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3.2" x14ac:dyDescent="0.25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3.2" x14ac:dyDescent="0.25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3.2" x14ac:dyDescent="0.25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3.2" x14ac:dyDescent="0.25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3.2" x14ac:dyDescent="0.25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3.2" x14ac:dyDescent="0.25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3.2" x14ac:dyDescent="0.25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3.2" x14ac:dyDescent="0.25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3.2" x14ac:dyDescent="0.25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3.2" x14ac:dyDescent="0.25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3.2" x14ac:dyDescent="0.25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3.2" x14ac:dyDescent="0.25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3.2" x14ac:dyDescent="0.25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3.2" x14ac:dyDescent="0.25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3.2" x14ac:dyDescent="0.25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3.2" x14ac:dyDescent="0.25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3.2" x14ac:dyDescent="0.25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3.2" x14ac:dyDescent="0.25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3.2" x14ac:dyDescent="0.25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3.2" x14ac:dyDescent="0.25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3.2" x14ac:dyDescent="0.25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3.2" x14ac:dyDescent="0.25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3.2" x14ac:dyDescent="0.25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3.2" x14ac:dyDescent="0.25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3.2" x14ac:dyDescent="0.25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3.2" x14ac:dyDescent="0.25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3.2" x14ac:dyDescent="0.25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3.2" x14ac:dyDescent="0.25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3.2" x14ac:dyDescent="0.25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3.2" x14ac:dyDescent="0.25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3.2" x14ac:dyDescent="0.25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3.2" x14ac:dyDescent="0.25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3.2" x14ac:dyDescent="0.25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3.2" x14ac:dyDescent="0.25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3.2" x14ac:dyDescent="0.25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3.2" x14ac:dyDescent="0.25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3.2" x14ac:dyDescent="0.25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3.2" x14ac:dyDescent="0.25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3.2" x14ac:dyDescent="0.25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3.2" x14ac:dyDescent="0.25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3.2" x14ac:dyDescent="0.25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3.2" x14ac:dyDescent="0.25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3.2" x14ac:dyDescent="0.25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3.2" x14ac:dyDescent="0.25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3.2" x14ac:dyDescent="0.25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3.2" x14ac:dyDescent="0.25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3.2" x14ac:dyDescent="0.25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3.2" x14ac:dyDescent="0.25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3.2" x14ac:dyDescent="0.25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3.2" x14ac:dyDescent="0.25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3.2" x14ac:dyDescent="0.25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3.2" x14ac:dyDescent="0.25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3.2" x14ac:dyDescent="0.25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3.2" x14ac:dyDescent="0.25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3.2" x14ac:dyDescent="0.25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3.2" x14ac:dyDescent="0.25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3.2" x14ac:dyDescent="0.25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3.2" x14ac:dyDescent="0.25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3.2" x14ac:dyDescent="0.25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3.2" x14ac:dyDescent="0.25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3.2" x14ac:dyDescent="0.25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3.2" x14ac:dyDescent="0.25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3.2" x14ac:dyDescent="0.25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3.2" x14ac:dyDescent="0.25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3.2" x14ac:dyDescent="0.25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3.2" x14ac:dyDescent="0.25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3.2" x14ac:dyDescent="0.25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3.2" x14ac:dyDescent="0.25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3.2" x14ac:dyDescent="0.25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3.2" x14ac:dyDescent="0.25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3.2" x14ac:dyDescent="0.25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3.2" x14ac:dyDescent="0.25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3.2" x14ac:dyDescent="0.25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3.2" x14ac:dyDescent="0.25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3.2" x14ac:dyDescent="0.25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3.2" x14ac:dyDescent="0.25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3.2" x14ac:dyDescent="0.25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3.2" x14ac:dyDescent="0.25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3.2" x14ac:dyDescent="0.25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3.2" x14ac:dyDescent="0.25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3.2" x14ac:dyDescent="0.25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3.2" x14ac:dyDescent="0.25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3.2" x14ac:dyDescent="0.25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3.2" x14ac:dyDescent="0.25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3.2" x14ac:dyDescent="0.25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3.2" x14ac:dyDescent="0.25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3.2" x14ac:dyDescent="0.25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3.2" x14ac:dyDescent="0.25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3.2" x14ac:dyDescent="0.25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3.2" x14ac:dyDescent="0.25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3.2" x14ac:dyDescent="0.25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3.2" x14ac:dyDescent="0.25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3.2" x14ac:dyDescent="0.25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3.2" x14ac:dyDescent="0.25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3.2" x14ac:dyDescent="0.25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3.2" x14ac:dyDescent="0.25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3.2" x14ac:dyDescent="0.25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3.2" x14ac:dyDescent="0.25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3.2" x14ac:dyDescent="0.25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3.2" x14ac:dyDescent="0.25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3.2" x14ac:dyDescent="0.25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3.2" x14ac:dyDescent="0.25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3.2" x14ac:dyDescent="0.25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3.2" x14ac:dyDescent="0.25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3.2" x14ac:dyDescent="0.25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3.2" x14ac:dyDescent="0.25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3.2" x14ac:dyDescent="0.25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3.2" x14ac:dyDescent="0.25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3.2" x14ac:dyDescent="0.25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3.2" x14ac:dyDescent="0.25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3.2" x14ac:dyDescent="0.25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3.2" x14ac:dyDescent="0.25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3.2" x14ac:dyDescent="0.25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3.2" x14ac:dyDescent="0.25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3.2" x14ac:dyDescent="0.25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3.2" x14ac:dyDescent="0.25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3.2" x14ac:dyDescent="0.25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3.2" x14ac:dyDescent="0.25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3.2" x14ac:dyDescent="0.25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3.2" x14ac:dyDescent="0.25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3.2" x14ac:dyDescent="0.25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3.2" x14ac:dyDescent="0.25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3.2" x14ac:dyDescent="0.25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3.2" x14ac:dyDescent="0.25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3.2" x14ac:dyDescent="0.25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3.2" x14ac:dyDescent="0.25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3.2" x14ac:dyDescent="0.25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3.2" x14ac:dyDescent="0.25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3.2" x14ac:dyDescent="0.25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3.2" x14ac:dyDescent="0.25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3.2" x14ac:dyDescent="0.25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3.2" x14ac:dyDescent="0.25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3.2" x14ac:dyDescent="0.25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3.2" x14ac:dyDescent="0.25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3.2" x14ac:dyDescent="0.25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3.2" x14ac:dyDescent="0.25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3.2" x14ac:dyDescent="0.25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3.2" x14ac:dyDescent="0.25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3.2" x14ac:dyDescent="0.25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3.2" x14ac:dyDescent="0.25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3.2" x14ac:dyDescent="0.25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3.2" x14ac:dyDescent="0.25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3.2" x14ac:dyDescent="0.25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3.2" x14ac:dyDescent="0.25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3.2" x14ac:dyDescent="0.25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3.2" x14ac:dyDescent="0.25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3.2" x14ac:dyDescent="0.25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3.2" x14ac:dyDescent="0.25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3.2" x14ac:dyDescent="0.25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3.2" x14ac:dyDescent="0.25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3.2" x14ac:dyDescent="0.25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3.2" x14ac:dyDescent="0.25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3.2" x14ac:dyDescent="0.25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3.2" x14ac:dyDescent="0.25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3.2" x14ac:dyDescent="0.25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3.2" x14ac:dyDescent="0.25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3.2" x14ac:dyDescent="0.25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3.2" x14ac:dyDescent="0.25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3.2" x14ac:dyDescent="0.25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3.2" x14ac:dyDescent="0.25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3.2" x14ac:dyDescent="0.25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3.2" x14ac:dyDescent="0.25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3.2" x14ac:dyDescent="0.25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3.2" x14ac:dyDescent="0.25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3.2" x14ac:dyDescent="0.25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3.2" x14ac:dyDescent="0.25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3.2" x14ac:dyDescent="0.25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3.2" x14ac:dyDescent="0.25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3.2" x14ac:dyDescent="0.25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3.2" x14ac:dyDescent="0.25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3.2" x14ac:dyDescent="0.25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3.2" x14ac:dyDescent="0.25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3.2" x14ac:dyDescent="0.25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3.2" x14ac:dyDescent="0.25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3.2" x14ac:dyDescent="0.25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3.2" x14ac:dyDescent="0.25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3.2" x14ac:dyDescent="0.25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3.2" x14ac:dyDescent="0.25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3.2" x14ac:dyDescent="0.25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3.2" x14ac:dyDescent="0.25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3.2" x14ac:dyDescent="0.25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3.2" x14ac:dyDescent="0.25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3.2" x14ac:dyDescent="0.25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3.2" x14ac:dyDescent="0.25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3.2" x14ac:dyDescent="0.25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3.2" x14ac:dyDescent="0.25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3.2" x14ac:dyDescent="0.25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3.2" x14ac:dyDescent="0.25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3.2" x14ac:dyDescent="0.25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3.2" x14ac:dyDescent="0.25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3.2" x14ac:dyDescent="0.25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3.2" x14ac:dyDescent="0.25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3.2" x14ac:dyDescent="0.25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3.2" x14ac:dyDescent="0.25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3.2" x14ac:dyDescent="0.25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3.2" x14ac:dyDescent="0.25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3.2" x14ac:dyDescent="0.25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3.2" x14ac:dyDescent="0.25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3.2" x14ac:dyDescent="0.25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3.2" x14ac:dyDescent="0.25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3.2" x14ac:dyDescent="0.25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3.2" x14ac:dyDescent="0.25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3.2" x14ac:dyDescent="0.25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3.2" x14ac:dyDescent="0.25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3.2" x14ac:dyDescent="0.25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3.2" x14ac:dyDescent="0.25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3.2" x14ac:dyDescent="0.25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3.2" x14ac:dyDescent="0.25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3.2" x14ac:dyDescent="0.25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3.2" x14ac:dyDescent="0.25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3.2" x14ac:dyDescent="0.25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3.2" x14ac:dyDescent="0.25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3.2" x14ac:dyDescent="0.25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3.2" x14ac:dyDescent="0.25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3.2" x14ac:dyDescent="0.25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3.2" x14ac:dyDescent="0.25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3.2" x14ac:dyDescent="0.25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3.2" x14ac:dyDescent="0.25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3.2" x14ac:dyDescent="0.25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3.2" x14ac:dyDescent="0.25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3.2" x14ac:dyDescent="0.25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3.2" x14ac:dyDescent="0.25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3.2" x14ac:dyDescent="0.25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3.2" x14ac:dyDescent="0.25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3.2" x14ac:dyDescent="0.25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3.2" x14ac:dyDescent="0.25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3.2" x14ac:dyDescent="0.25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3.2" x14ac:dyDescent="0.25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3.2" x14ac:dyDescent="0.25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3.2" x14ac:dyDescent="0.25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3.2" x14ac:dyDescent="0.25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3.2" x14ac:dyDescent="0.25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3.2" x14ac:dyDescent="0.25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3.2" x14ac:dyDescent="0.25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3.2" x14ac:dyDescent="0.25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3.2" x14ac:dyDescent="0.25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3.2" x14ac:dyDescent="0.25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3.2" x14ac:dyDescent="0.25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3.2" x14ac:dyDescent="0.25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3.2" x14ac:dyDescent="0.25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3.2" x14ac:dyDescent="0.25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3.2" x14ac:dyDescent="0.25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3.2" x14ac:dyDescent="0.25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3.2" x14ac:dyDescent="0.25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3.2" x14ac:dyDescent="0.25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3.2" x14ac:dyDescent="0.25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3.2" x14ac:dyDescent="0.25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3.2" x14ac:dyDescent="0.25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3.2" x14ac:dyDescent="0.25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3.2" x14ac:dyDescent="0.25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3.2" x14ac:dyDescent="0.25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3.2" x14ac:dyDescent="0.25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3.2" x14ac:dyDescent="0.25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3.2" x14ac:dyDescent="0.25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3.2" x14ac:dyDescent="0.25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3.2" x14ac:dyDescent="0.25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3.2" x14ac:dyDescent="0.25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3.2" x14ac:dyDescent="0.25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3.2" x14ac:dyDescent="0.25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3.2" x14ac:dyDescent="0.25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3.2" x14ac:dyDescent="0.25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3.2" x14ac:dyDescent="0.25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3.2" x14ac:dyDescent="0.25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3.2" x14ac:dyDescent="0.25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3.2" x14ac:dyDescent="0.25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3.2" x14ac:dyDescent="0.25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3.2" x14ac:dyDescent="0.25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3.2" x14ac:dyDescent="0.25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3.2" x14ac:dyDescent="0.25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3.2" x14ac:dyDescent="0.25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3.2" x14ac:dyDescent="0.25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3.2" x14ac:dyDescent="0.25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3.2" x14ac:dyDescent="0.25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3.2" x14ac:dyDescent="0.25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3.2" x14ac:dyDescent="0.25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3.2" x14ac:dyDescent="0.25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3.2" x14ac:dyDescent="0.25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3.2" x14ac:dyDescent="0.25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3.2" x14ac:dyDescent="0.25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3.2" x14ac:dyDescent="0.25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3.2" x14ac:dyDescent="0.25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3.2" x14ac:dyDescent="0.25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3.2" x14ac:dyDescent="0.25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3.2" x14ac:dyDescent="0.25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3.2" x14ac:dyDescent="0.25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3.2" x14ac:dyDescent="0.25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3.2" x14ac:dyDescent="0.25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3.2" x14ac:dyDescent="0.25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3.2" x14ac:dyDescent="0.25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3.2" x14ac:dyDescent="0.25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3.2" x14ac:dyDescent="0.25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3.2" x14ac:dyDescent="0.25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3.2" x14ac:dyDescent="0.25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3.2" x14ac:dyDescent="0.25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3.2" x14ac:dyDescent="0.25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3.2" x14ac:dyDescent="0.25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3.2" x14ac:dyDescent="0.25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3.2" x14ac:dyDescent="0.25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3.2" x14ac:dyDescent="0.25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3.2" x14ac:dyDescent="0.25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3.2" x14ac:dyDescent="0.25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3.2" x14ac:dyDescent="0.25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3.2" x14ac:dyDescent="0.25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3.2" x14ac:dyDescent="0.25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3.2" x14ac:dyDescent="0.25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3.2" x14ac:dyDescent="0.25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3.2" x14ac:dyDescent="0.25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3.2" x14ac:dyDescent="0.25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3.2" x14ac:dyDescent="0.25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3.2" x14ac:dyDescent="0.25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3.2" x14ac:dyDescent="0.25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3.2" x14ac:dyDescent="0.25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3.2" x14ac:dyDescent="0.25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3.2" x14ac:dyDescent="0.25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3.2" x14ac:dyDescent="0.25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3.2" x14ac:dyDescent="0.25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3.2" x14ac:dyDescent="0.25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3.2" x14ac:dyDescent="0.25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3.2" x14ac:dyDescent="0.25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3.2" x14ac:dyDescent="0.25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3.2" x14ac:dyDescent="0.25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3.2" x14ac:dyDescent="0.25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3.2" x14ac:dyDescent="0.25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3.2" x14ac:dyDescent="0.25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3.2" x14ac:dyDescent="0.25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3.2" x14ac:dyDescent="0.25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3.2" x14ac:dyDescent="0.25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3.2" x14ac:dyDescent="0.25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3.2" x14ac:dyDescent="0.25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3.2" x14ac:dyDescent="0.25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3.2" x14ac:dyDescent="0.25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3.2" x14ac:dyDescent="0.25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3.2" x14ac:dyDescent="0.25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3.2" x14ac:dyDescent="0.25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3.2" x14ac:dyDescent="0.25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3.2" x14ac:dyDescent="0.25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3.2" x14ac:dyDescent="0.25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3.2" x14ac:dyDescent="0.25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3.2" x14ac:dyDescent="0.25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3.2" x14ac:dyDescent="0.25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3.2" x14ac:dyDescent="0.25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3.2" x14ac:dyDescent="0.25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3.2" x14ac:dyDescent="0.25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3.2" x14ac:dyDescent="0.25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3.2" x14ac:dyDescent="0.25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3.2" x14ac:dyDescent="0.25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3.2" x14ac:dyDescent="0.25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3.2" x14ac:dyDescent="0.25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3.2" x14ac:dyDescent="0.25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3.2" x14ac:dyDescent="0.25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3.2" x14ac:dyDescent="0.25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3.2" x14ac:dyDescent="0.25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3.2" x14ac:dyDescent="0.25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3.2" x14ac:dyDescent="0.25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3.2" x14ac:dyDescent="0.25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3.2" x14ac:dyDescent="0.25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3.2" x14ac:dyDescent="0.25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3.2" x14ac:dyDescent="0.25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3.2" x14ac:dyDescent="0.25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3.2" x14ac:dyDescent="0.25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3.2" x14ac:dyDescent="0.25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3.2" x14ac:dyDescent="0.25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3.2" x14ac:dyDescent="0.25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3.2" x14ac:dyDescent="0.25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3.2" x14ac:dyDescent="0.25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3.2" x14ac:dyDescent="0.25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3.2" x14ac:dyDescent="0.25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3.2" x14ac:dyDescent="0.25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3.2" x14ac:dyDescent="0.25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3.2" x14ac:dyDescent="0.25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3.2" x14ac:dyDescent="0.25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3.2" x14ac:dyDescent="0.25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3.2" x14ac:dyDescent="0.25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3.2" x14ac:dyDescent="0.25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3.2" x14ac:dyDescent="0.25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3.2" x14ac:dyDescent="0.25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3.2" x14ac:dyDescent="0.25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3.2" x14ac:dyDescent="0.25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3.2" x14ac:dyDescent="0.25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3.2" x14ac:dyDescent="0.25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3.2" x14ac:dyDescent="0.25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3.2" x14ac:dyDescent="0.25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3.2" x14ac:dyDescent="0.25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3.2" x14ac:dyDescent="0.25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3.2" x14ac:dyDescent="0.25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3.2" x14ac:dyDescent="0.25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3.2" x14ac:dyDescent="0.25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3.2" x14ac:dyDescent="0.25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3.2" x14ac:dyDescent="0.25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3.2" x14ac:dyDescent="0.25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3.2" x14ac:dyDescent="0.25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3.2" x14ac:dyDescent="0.25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3.2" x14ac:dyDescent="0.25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3.2" x14ac:dyDescent="0.25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3.2" x14ac:dyDescent="0.25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3.2" x14ac:dyDescent="0.25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3.2" x14ac:dyDescent="0.25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3.2" x14ac:dyDescent="0.25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3.2" x14ac:dyDescent="0.25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3.2" x14ac:dyDescent="0.25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3.2" x14ac:dyDescent="0.25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3.2" x14ac:dyDescent="0.25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3.2" x14ac:dyDescent="0.25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3.2" x14ac:dyDescent="0.25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3.2" x14ac:dyDescent="0.25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3.2" x14ac:dyDescent="0.25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3.2" x14ac:dyDescent="0.25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3.2" x14ac:dyDescent="0.25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3.2" x14ac:dyDescent="0.25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3.2" x14ac:dyDescent="0.25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3.2" x14ac:dyDescent="0.25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3.2" x14ac:dyDescent="0.25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3.2" x14ac:dyDescent="0.25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3.2" x14ac:dyDescent="0.25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3.2" x14ac:dyDescent="0.25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3.2" x14ac:dyDescent="0.25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3.2" x14ac:dyDescent="0.25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3.2" x14ac:dyDescent="0.25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3.2" x14ac:dyDescent="0.25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3.2" x14ac:dyDescent="0.25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3.2" x14ac:dyDescent="0.25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3.2" x14ac:dyDescent="0.25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3.2" x14ac:dyDescent="0.25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3.2" x14ac:dyDescent="0.25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3.2" x14ac:dyDescent="0.25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3.2" x14ac:dyDescent="0.25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3.2" x14ac:dyDescent="0.25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3.2" x14ac:dyDescent="0.25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3.2" x14ac:dyDescent="0.25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3.2" x14ac:dyDescent="0.25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3.2" x14ac:dyDescent="0.25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3.2" x14ac:dyDescent="0.25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3.2" x14ac:dyDescent="0.25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3.2" x14ac:dyDescent="0.25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3.2" x14ac:dyDescent="0.25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3.2" x14ac:dyDescent="0.25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3.2" x14ac:dyDescent="0.25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3.2" x14ac:dyDescent="0.25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3.2" x14ac:dyDescent="0.25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3.2" x14ac:dyDescent="0.25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3.2" x14ac:dyDescent="0.25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3.2" x14ac:dyDescent="0.25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3.2" x14ac:dyDescent="0.25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3.2" x14ac:dyDescent="0.25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3.2" x14ac:dyDescent="0.25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3.2" x14ac:dyDescent="0.25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3.2" x14ac:dyDescent="0.25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3.2" x14ac:dyDescent="0.25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3.2" x14ac:dyDescent="0.25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3.2" x14ac:dyDescent="0.25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3.2" x14ac:dyDescent="0.25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3.2" x14ac:dyDescent="0.25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3.2" x14ac:dyDescent="0.25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3.2" x14ac:dyDescent="0.25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3.2" x14ac:dyDescent="0.25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3.2" x14ac:dyDescent="0.25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3.2" x14ac:dyDescent="0.25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3.2" x14ac:dyDescent="0.25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3.2" x14ac:dyDescent="0.25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3.2" x14ac:dyDescent="0.25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3.2" x14ac:dyDescent="0.25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3.2" x14ac:dyDescent="0.25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3.2" x14ac:dyDescent="0.25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3.2" x14ac:dyDescent="0.25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3.2" x14ac:dyDescent="0.25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3.2" x14ac:dyDescent="0.25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3.2" x14ac:dyDescent="0.25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3.2" x14ac:dyDescent="0.25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3.2" x14ac:dyDescent="0.25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3.2" x14ac:dyDescent="0.25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3.2" x14ac:dyDescent="0.25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3.2" x14ac:dyDescent="0.25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3.2" x14ac:dyDescent="0.25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3.2" x14ac:dyDescent="0.25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3.2" x14ac:dyDescent="0.25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3.2" x14ac:dyDescent="0.25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3.2" x14ac:dyDescent="0.25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3.2" x14ac:dyDescent="0.25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3.2" x14ac:dyDescent="0.25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3.2" x14ac:dyDescent="0.25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3.2" x14ac:dyDescent="0.25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3.2" x14ac:dyDescent="0.25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3.2" x14ac:dyDescent="0.25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3.2" x14ac:dyDescent="0.25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3.2" x14ac:dyDescent="0.25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3.2" x14ac:dyDescent="0.25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3.2" x14ac:dyDescent="0.25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3.2" x14ac:dyDescent="0.25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3.2" x14ac:dyDescent="0.25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3.2" x14ac:dyDescent="0.25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3.2" x14ac:dyDescent="0.25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3.2" x14ac:dyDescent="0.25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3.2" x14ac:dyDescent="0.25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3.2" x14ac:dyDescent="0.25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3.2" x14ac:dyDescent="0.25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3.2" x14ac:dyDescent="0.25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3.2" x14ac:dyDescent="0.25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3.2" x14ac:dyDescent="0.25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3.2" x14ac:dyDescent="0.25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3.2" x14ac:dyDescent="0.25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3.2" x14ac:dyDescent="0.25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3.2" x14ac:dyDescent="0.25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3.2" x14ac:dyDescent="0.25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3.2" x14ac:dyDescent="0.25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3.2" x14ac:dyDescent="0.25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3.2" x14ac:dyDescent="0.25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3.2" x14ac:dyDescent="0.25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3.2" x14ac:dyDescent="0.25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3.2" x14ac:dyDescent="0.25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3.2" x14ac:dyDescent="0.25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3.2" x14ac:dyDescent="0.25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3.2" x14ac:dyDescent="0.25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3.2" x14ac:dyDescent="0.25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3.2" x14ac:dyDescent="0.25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3.2" x14ac:dyDescent="0.25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3.2" x14ac:dyDescent="0.25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3.2" x14ac:dyDescent="0.25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3.2" x14ac:dyDescent="0.25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3.2" x14ac:dyDescent="0.25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3.2" x14ac:dyDescent="0.25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3.2" x14ac:dyDescent="0.25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3.2" x14ac:dyDescent="0.25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3.2" x14ac:dyDescent="0.25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3.2" x14ac:dyDescent="0.25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3.2" x14ac:dyDescent="0.25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3.2" x14ac:dyDescent="0.25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3.2" x14ac:dyDescent="0.25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3.2" x14ac:dyDescent="0.25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3.2" x14ac:dyDescent="0.25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3.2" x14ac:dyDescent="0.25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3.2" x14ac:dyDescent="0.25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3.2" x14ac:dyDescent="0.25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3.2" x14ac:dyDescent="0.25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3.2" x14ac:dyDescent="0.25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3.2" x14ac:dyDescent="0.25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3.2" x14ac:dyDescent="0.25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3.2" x14ac:dyDescent="0.25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3.2" x14ac:dyDescent="0.25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3.2" x14ac:dyDescent="0.25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3.2" x14ac:dyDescent="0.25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3.2" x14ac:dyDescent="0.25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3.2" x14ac:dyDescent="0.25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3.2" x14ac:dyDescent="0.25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3.2" x14ac:dyDescent="0.25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3.2" x14ac:dyDescent="0.25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3.2" x14ac:dyDescent="0.25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3.2" x14ac:dyDescent="0.25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3.2" x14ac:dyDescent="0.25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3.2" x14ac:dyDescent="0.25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3.2" x14ac:dyDescent="0.25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3.2" x14ac:dyDescent="0.25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3.2" x14ac:dyDescent="0.25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3.2" x14ac:dyDescent="0.25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3.2" x14ac:dyDescent="0.25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3.2" x14ac:dyDescent="0.25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3.2" x14ac:dyDescent="0.25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3.2" x14ac:dyDescent="0.25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3.2" x14ac:dyDescent="0.25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3.2" x14ac:dyDescent="0.25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3.2" x14ac:dyDescent="0.25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3.2" x14ac:dyDescent="0.25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3.2" x14ac:dyDescent="0.25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3.2" x14ac:dyDescent="0.25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3.2" x14ac:dyDescent="0.25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3.2" x14ac:dyDescent="0.25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3.2" x14ac:dyDescent="0.25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3.2" x14ac:dyDescent="0.25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3.2" x14ac:dyDescent="0.25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3.2" x14ac:dyDescent="0.25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3.2" x14ac:dyDescent="0.25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3.2" x14ac:dyDescent="0.25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3.2" x14ac:dyDescent="0.25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3.2" x14ac:dyDescent="0.25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3.2" x14ac:dyDescent="0.25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3.2" x14ac:dyDescent="0.25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3.2" x14ac:dyDescent="0.25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3.2" x14ac:dyDescent="0.25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3.2" x14ac:dyDescent="0.25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3.2" x14ac:dyDescent="0.25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3.2" x14ac:dyDescent="0.25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3.2" x14ac:dyDescent="0.25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3.2" x14ac:dyDescent="0.25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3.2" x14ac:dyDescent="0.25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3.2" x14ac:dyDescent="0.25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3.2" x14ac:dyDescent="0.25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3.2" x14ac:dyDescent="0.25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3.2" x14ac:dyDescent="0.25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3.2" x14ac:dyDescent="0.25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3.2" x14ac:dyDescent="0.25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3.2" x14ac:dyDescent="0.25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3.2" x14ac:dyDescent="0.25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3.2" x14ac:dyDescent="0.25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3.2" x14ac:dyDescent="0.25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3.2" x14ac:dyDescent="0.25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3.2" x14ac:dyDescent="0.25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3.2" x14ac:dyDescent="0.25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3.2" x14ac:dyDescent="0.25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3.2" x14ac:dyDescent="0.25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3.2" x14ac:dyDescent="0.25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3.2" x14ac:dyDescent="0.25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3.2" x14ac:dyDescent="0.25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3.2" x14ac:dyDescent="0.25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3.2" x14ac:dyDescent="0.25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3.2" x14ac:dyDescent="0.25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3.2" x14ac:dyDescent="0.25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3.2" x14ac:dyDescent="0.25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3.2" x14ac:dyDescent="0.25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3.2" x14ac:dyDescent="0.25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3.2" x14ac:dyDescent="0.25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3.2" x14ac:dyDescent="0.25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3.2" x14ac:dyDescent="0.25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3.2" x14ac:dyDescent="0.25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3.2" x14ac:dyDescent="0.25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3.2" x14ac:dyDescent="0.25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3.2" x14ac:dyDescent="0.25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3.2" x14ac:dyDescent="0.25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3.2" x14ac:dyDescent="0.25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3.2" x14ac:dyDescent="0.25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3.2" x14ac:dyDescent="0.25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3.2" x14ac:dyDescent="0.25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3.2" x14ac:dyDescent="0.25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3.2" x14ac:dyDescent="0.25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3.2" x14ac:dyDescent="0.25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3.2" x14ac:dyDescent="0.25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3.2" x14ac:dyDescent="0.25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3.2" x14ac:dyDescent="0.25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3.2" x14ac:dyDescent="0.25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3.2" x14ac:dyDescent="0.25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3.2" x14ac:dyDescent="0.25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3.2" x14ac:dyDescent="0.25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3.2" x14ac:dyDescent="0.25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3.2" x14ac:dyDescent="0.25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3.2" x14ac:dyDescent="0.25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3.2" x14ac:dyDescent="0.25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3.2" x14ac:dyDescent="0.25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3.2" x14ac:dyDescent="0.25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3.2" x14ac:dyDescent="0.25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3.2" x14ac:dyDescent="0.25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3.2" x14ac:dyDescent="0.25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3.2" x14ac:dyDescent="0.25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3.2" x14ac:dyDescent="0.25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3.2" x14ac:dyDescent="0.25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3.2" x14ac:dyDescent="0.25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3.2" x14ac:dyDescent="0.25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3.2" x14ac:dyDescent="0.25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3.2" x14ac:dyDescent="0.25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3.2" x14ac:dyDescent="0.25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3.2" x14ac:dyDescent="0.25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3.2" x14ac:dyDescent="0.25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3.2" x14ac:dyDescent="0.25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3.2" x14ac:dyDescent="0.25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3.2" x14ac:dyDescent="0.25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3.2" x14ac:dyDescent="0.25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3.2" x14ac:dyDescent="0.25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3.2" x14ac:dyDescent="0.25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3.2" x14ac:dyDescent="0.25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3.2" x14ac:dyDescent="0.25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3.2" x14ac:dyDescent="0.25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3.2" x14ac:dyDescent="0.25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3.2" x14ac:dyDescent="0.25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3.2" x14ac:dyDescent="0.25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3.2" x14ac:dyDescent="0.25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3.2" x14ac:dyDescent="0.25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3.2" x14ac:dyDescent="0.25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3.2" x14ac:dyDescent="0.25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3.2" x14ac:dyDescent="0.25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3.2" x14ac:dyDescent="0.25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3.2" x14ac:dyDescent="0.25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3.2" x14ac:dyDescent="0.25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3.2" x14ac:dyDescent="0.25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3.2" x14ac:dyDescent="0.25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3.2" x14ac:dyDescent="0.25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3.2" x14ac:dyDescent="0.25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3.2" x14ac:dyDescent="0.25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3.2" x14ac:dyDescent="0.25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3.2" x14ac:dyDescent="0.25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3.2" x14ac:dyDescent="0.25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3.2" x14ac:dyDescent="0.25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3.2" x14ac:dyDescent="0.25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3.2" x14ac:dyDescent="0.25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3.2" x14ac:dyDescent="0.25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3.2" x14ac:dyDescent="0.25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3.2" x14ac:dyDescent="0.25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3.2" x14ac:dyDescent="0.25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3.2" x14ac:dyDescent="0.25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3.2" x14ac:dyDescent="0.25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3.2" x14ac:dyDescent="0.25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3.2" x14ac:dyDescent="0.25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3.2" x14ac:dyDescent="0.25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3.2" x14ac:dyDescent="0.25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3.2" x14ac:dyDescent="0.25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3.2" x14ac:dyDescent="0.25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3.2" x14ac:dyDescent="0.25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3.2" x14ac:dyDescent="0.25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3.2" x14ac:dyDescent="0.25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3.2" x14ac:dyDescent="0.25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3.2" x14ac:dyDescent="0.25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3.2" x14ac:dyDescent="0.25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3.2" x14ac:dyDescent="0.25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3.2" x14ac:dyDescent="0.25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3.2" x14ac:dyDescent="0.25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3.2" x14ac:dyDescent="0.25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3.2" x14ac:dyDescent="0.25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3.2" x14ac:dyDescent="0.25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3.2" x14ac:dyDescent="0.25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3.2" x14ac:dyDescent="0.25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3.2" x14ac:dyDescent="0.25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3.2" x14ac:dyDescent="0.25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3.2" x14ac:dyDescent="0.25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3.2" x14ac:dyDescent="0.25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3.2" x14ac:dyDescent="0.25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3.2" x14ac:dyDescent="0.25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3.2" x14ac:dyDescent="0.25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3.2" x14ac:dyDescent="0.25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3.2" x14ac:dyDescent="0.25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3.2" x14ac:dyDescent="0.25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3.2" x14ac:dyDescent="0.25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3.2" x14ac:dyDescent="0.25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3.2" x14ac:dyDescent="0.25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3.2" x14ac:dyDescent="0.25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3.2" x14ac:dyDescent="0.25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3.2" x14ac:dyDescent="0.25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3.2" x14ac:dyDescent="0.25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3.2" x14ac:dyDescent="0.25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3.2" x14ac:dyDescent="0.25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3.2" x14ac:dyDescent="0.25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3.2" x14ac:dyDescent="0.25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3.2" x14ac:dyDescent="0.25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3.2" x14ac:dyDescent="0.25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3.2" x14ac:dyDescent="0.25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3.2" x14ac:dyDescent="0.25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3.2" x14ac:dyDescent="0.25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3.2" x14ac:dyDescent="0.25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3.2" x14ac:dyDescent="0.25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3.2" x14ac:dyDescent="0.25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3.2" x14ac:dyDescent="0.25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3.2" x14ac:dyDescent="0.25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3.2" x14ac:dyDescent="0.25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3.2" x14ac:dyDescent="0.25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3.2" x14ac:dyDescent="0.25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3.2" x14ac:dyDescent="0.25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3.2" x14ac:dyDescent="0.25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3.2" x14ac:dyDescent="0.25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3.2" x14ac:dyDescent="0.25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3.2" x14ac:dyDescent="0.25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3.2" x14ac:dyDescent="0.25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3.2" x14ac:dyDescent="0.25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3.2" x14ac:dyDescent="0.25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3.2" x14ac:dyDescent="0.25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3.2" x14ac:dyDescent="0.25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3.2" x14ac:dyDescent="0.25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3.2" x14ac:dyDescent="0.25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3.2" x14ac:dyDescent="0.25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3.2" x14ac:dyDescent="0.25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3.2" x14ac:dyDescent="0.25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3.2" x14ac:dyDescent="0.25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3.2" x14ac:dyDescent="0.25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3.2" x14ac:dyDescent="0.25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3.2" x14ac:dyDescent="0.25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3.2" x14ac:dyDescent="0.25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3.2" x14ac:dyDescent="0.25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3.2" x14ac:dyDescent="0.25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3.2" x14ac:dyDescent="0.25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3.2" x14ac:dyDescent="0.25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3.2" x14ac:dyDescent="0.25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3.2" x14ac:dyDescent="0.25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3.2" x14ac:dyDescent="0.25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3.2" x14ac:dyDescent="0.25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3.2" x14ac:dyDescent="0.25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3.2" x14ac:dyDescent="0.25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3.2" x14ac:dyDescent="0.25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3.2" x14ac:dyDescent="0.25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3.2" x14ac:dyDescent="0.25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3.2" x14ac:dyDescent="0.25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3.2" x14ac:dyDescent="0.25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3.2" x14ac:dyDescent="0.25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3.2" x14ac:dyDescent="0.25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3.2" x14ac:dyDescent="0.25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3.2" x14ac:dyDescent="0.25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3.2" x14ac:dyDescent="0.25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3.2" x14ac:dyDescent="0.25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3.2" x14ac:dyDescent="0.25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3.2" x14ac:dyDescent="0.25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3.2" x14ac:dyDescent="0.25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3.2" x14ac:dyDescent="0.25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3.2" x14ac:dyDescent="0.25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3.2" x14ac:dyDescent="0.25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3.2" x14ac:dyDescent="0.25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3.2" x14ac:dyDescent="0.25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3.2" x14ac:dyDescent="0.25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3.2" x14ac:dyDescent="0.25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3.2" x14ac:dyDescent="0.25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3.2" x14ac:dyDescent="0.25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3.2" x14ac:dyDescent="0.25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3.2" x14ac:dyDescent="0.25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3.2" x14ac:dyDescent="0.25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3.2" x14ac:dyDescent="0.25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3.2" x14ac:dyDescent="0.25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3.2" x14ac:dyDescent="0.25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3.2" x14ac:dyDescent="0.25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3.2" x14ac:dyDescent="0.25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3.2" x14ac:dyDescent="0.25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3.2" x14ac:dyDescent="0.25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3.2" x14ac:dyDescent="0.25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3.2" x14ac:dyDescent="0.25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3.2" x14ac:dyDescent="0.25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3.2" x14ac:dyDescent="0.25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3.2" x14ac:dyDescent="0.25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3.2" x14ac:dyDescent="0.25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3.2" x14ac:dyDescent="0.25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3.2" x14ac:dyDescent="0.25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3.2" x14ac:dyDescent="0.25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3.2" x14ac:dyDescent="0.25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3.2" x14ac:dyDescent="0.25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3.2" x14ac:dyDescent="0.25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3.2" x14ac:dyDescent="0.25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3.2" x14ac:dyDescent="0.25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3.2" x14ac:dyDescent="0.25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3.2" x14ac:dyDescent="0.25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3.2" x14ac:dyDescent="0.25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3.2" x14ac:dyDescent="0.25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3.2" x14ac:dyDescent="0.25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3.2" x14ac:dyDescent="0.25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3.2" x14ac:dyDescent="0.25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3.2" x14ac:dyDescent="0.25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3.2" x14ac:dyDescent="0.25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3.2" x14ac:dyDescent="0.25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3.2" x14ac:dyDescent="0.25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3.2" x14ac:dyDescent="0.25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3.2" x14ac:dyDescent="0.25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3.2" x14ac:dyDescent="0.25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3.2" x14ac:dyDescent="0.25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3.2" x14ac:dyDescent="0.25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3.2" x14ac:dyDescent="0.25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3.2" x14ac:dyDescent="0.25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3.2" x14ac:dyDescent="0.25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3.2" x14ac:dyDescent="0.25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3.2" x14ac:dyDescent="0.25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3.2" x14ac:dyDescent="0.25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3.2" x14ac:dyDescent="0.25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3.2" x14ac:dyDescent="0.25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3.2" x14ac:dyDescent="0.25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3.2" x14ac:dyDescent="0.25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3.2" x14ac:dyDescent="0.25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3.2" x14ac:dyDescent="0.25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3.2" x14ac:dyDescent="0.25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3.2" x14ac:dyDescent="0.25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3.2" x14ac:dyDescent="0.25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3.2" x14ac:dyDescent="0.25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3.2" x14ac:dyDescent="0.25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3.2" x14ac:dyDescent="0.25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3.2" x14ac:dyDescent="0.25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3.2" x14ac:dyDescent="0.25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3.2" x14ac:dyDescent="0.25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3.2" x14ac:dyDescent="0.25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3.2" x14ac:dyDescent="0.25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3.2" x14ac:dyDescent="0.25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3.2" x14ac:dyDescent="0.25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3.2" x14ac:dyDescent="0.25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3.2" x14ac:dyDescent="0.25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3.2" x14ac:dyDescent="0.25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3.2" x14ac:dyDescent="0.25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3.2" x14ac:dyDescent="0.25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3.2" x14ac:dyDescent="0.25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3.2" x14ac:dyDescent="0.25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3.2" x14ac:dyDescent="0.25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3.2" x14ac:dyDescent="0.25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3.2" x14ac:dyDescent="0.25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3.2" x14ac:dyDescent="0.25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3.2" x14ac:dyDescent="0.25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3.2" x14ac:dyDescent="0.25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3.2" x14ac:dyDescent="0.25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3.2" x14ac:dyDescent="0.25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3.2" x14ac:dyDescent="0.25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3.2" x14ac:dyDescent="0.25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3.2" x14ac:dyDescent="0.25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3.2" x14ac:dyDescent="0.25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3.2" x14ac:dyDescent="0.25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3.2" x14ac:dyDescent="0.25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3.2" x14ac:dyDescent="0.25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3.2" x14ac:dyDescent="0.25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3.2" x14ac:dyDescent="0.25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3.2" x14ac:dyDescent="0.25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3.2" x14ac:dyDescent="0.25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3.2" x14ac:dyDescent="0.25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3.2" x14ac:dyDescent="0.25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3.2" x14ac:dyDescent="0.25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3.2" x14ac:dyDescent="0.25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3.2" x14ac:dyDescent="0.25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3.2" x14ac:dyDescent="0.25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3.2" x14ac:dyDescent="0.25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3.2" x14ac:dyDescent="0.25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3.2" x14ac:dyDescent="0.25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3.2" x14ac:dyDescent="0.25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3.2" x14ac:dyDescent="0.25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3.2" x14ac:dyDescent="0.25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3.2" x14ac:dyDescent="0.25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3.2" x14ac:dyDescent="0.25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3.2" x14ac:dyDescent="0.25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3.2" x14ac:dyDescent="0.25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3.2" x14ac:dyDescent="0.25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3.2" x14ac:dyDescent="0.25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3.2" x14ac:dyDescent="0.25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3.2" x14ac:dyDescent="0.25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3.2" x14ac:dyDescent="0.25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3.2" x14ac:dyDescent="0.25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3.2" x14ac:dyDescent="0.25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3.2" x14ac:dyDescent="0.25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3.2" x14ac:dyDescent="0.25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3.2" x14ac:dyDescent="0.25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3.2" x14ac:dyDescent="0.25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3.2" x14ac:dyDescent="0.25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3.2" x14ac:dyDescent="0.25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3.2" x14ac:dyDescent="0.25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3.2" x14ac:dyDescent="0.25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3.2" x14ac:dyDescent="0.25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3.2" x14ac:dyDescent="0.25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3.2" x14ac:dyDescent="0.25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3.2" x14ac:dyDescent="0.25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3.2" x14ac:dyDescent="0.25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3.2" x14ac:dyDescent="0.25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3.2" x14ac:dyDescent="0.25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3.2" x14ac:dyDescent="0.25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3.2" x14ac:dyDescent="0.25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3.2" x14ac:dyDescent="0.25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3.2" x14ac:dyDescent="0.25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3.2" x14ac:dyDescent="0.25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3.2" x14ac:dyDescent="0.25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3.2" x14ac:dyDescent="0.25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3.2" x14ac:dyDescent="0.25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3.2" x14ac:dyDescent="0.25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3.2" x14ac:dyDescent="0.25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3.2" x14ac:dyDescent="0.25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3.2" x14ac:dyDescent="0.25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3.2" x14ac:dyDescent="0.25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3.2" x14ac:dyDescent="0.25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3.2" x14ac:dyDescent="0.25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3.2" x14ac:dyDescent="0.25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3.2" x14ac:dyDescent="0.25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3.2" x14ac:dyDescent="0.25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3.2" x14ac:dyDescent="0.25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3.2" x14ac:dyDescent="0.25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3.2" x14ac:dyDescent="0.25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3.2" x14ac:dyDescent="0.25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3.2" x14ac:dyDescent="0.25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3.2" x14ac:dyDescent="0.25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3.2" x14ac:dyDescent="0.25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3.2" x14ac:dyDescent="0.25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3.2" x14ac:dyDescent="0.25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3.2" x14ac:dyDescent="0.25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3.2" x14ac:dyDescent="0.25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3.2" x14ac:dyDescent="0.25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3.2" x14ac:dyDescent="0.25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3.2" x14ac:dyDescent="0.25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3.2" x14ac:dyDescent="0.25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3.2" x14ac:dyDescent="0.25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3.2" x14ac:dyDescent="0.25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3.2" x14ac:dyDescent="0.25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3.2" x14ac:dyDescent="0.25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3.2" x14ac:dyDescent="0.25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3.2" x14ac:dyDescent="0.25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3.2" x14ac:dyDescent="0.25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3.2" x14ac:dyDescent="0.25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3.2" x14ac:dyDescent="0.25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3.2" x14ac:dyDescent="0.25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3.2" x14ac:dyDescent="0.25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3.2" x14ac:dyDescent="0.25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3.2" x14ac:dyDescent="0.25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3.2" x14ac:dyDescent="0.25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3.2" x14ac:dyDescent="0.25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3.2" x14ac:dyDescent="0.25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3.2" x14ac:dyDescent="0.25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3.2" x14ac:dyDescent="0.25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3.2" x14ac:dyDescent="0.25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3.2" x14ac:dyDescent="0.25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3.2" x14ac:dyDescent="0.25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3.2" x14ac:dyDescent="0.25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3.2" x14ac:dyDescent="0.25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3.2" x14ac:dyDescent="0.25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3.2" x14ac:dyDescent="0.25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3.2" x14ac:dyDescent="0.25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3.2" x14ac:dyDescent="0.25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3.2" x14ac:dyDescent="0.25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3.2" x14ac:dyDescent="0.25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3.2" x14ac:dyDescent="0.25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3.2" x14ac:dyDescent="0.25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3.2" x14ac:dyDescent="0.25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3.2" x14ac:dyDescent="0.25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3.2" x14ac:dyDescent="0.25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3.2" x14ac:dyDescent="0.25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3.2" x14ac:dyDescent="0.25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3.2" x14ac:dyDescent="0.25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3.2" x14ac:dyDescent="0.25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3.2" x14ac:dyDescent="0.25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3.2" x14ac:dyDescent="0.25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3.2" x14ac:dyDescent="0.25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3.2" x14ac:dyDescent="0.25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3.2" x14ac:dyDescent="0.25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3.2" x14ac:dyDescent="0.25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3.2" x14ac:dyDescent="0.25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3.2" x14ac:dyDescent="0.25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3.2" x14ac:dyDescent="0.25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3.2" x14ac:dyDescent="0.25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3.2" x14ac:dyDescent="0.25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3.2" x14ac:dyDescent="0.25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3.2" x14ac:dyDescent="0.25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3.2" x14ac:dyDescent="0.25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3.2" x14ac:dyDescent="0.25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3.2" x14ac:dyDescent="0.25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3.2" x14ac:dyDescent="0.25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3.2" x14ac:dyDescent="0.25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3.2" x14ac:dyDescent="0.25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3.2" x14ac:dyDescent="0.25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3.2" x14ac:dyDescent="0.25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3.2" x14ac:dyDescent="0.25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3.2" x14ac:dyDescent="0.25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3.2" x14ac:dyDescent="0.25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3.2" x14ac:dyDescent="0.25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3.2" x14ac:dyDescent="0.25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3.2" x14ac:dyDescent="0.25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3.2" x14ac:dyDescent="0.25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3.2" x14ac:dyDescent="0.25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3.2" x14ac:dyDescent="0.25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3.2" x14ac:dyDescent="0.25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3.2" x14ac:dyDescent="0.25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3.2" x14ac:dyDescent="0.25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3.2" x14ac:dyDescent="0.25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3.2" x14ac:dyDescent="0.25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3.2" x14ac:dyDescent="0.25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3.2" x14ac:dyDescent="0.25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3.2" x14ac:dyDescent="0.25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3.2" x14ac:dyDescent="0.25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3.2" x14ac:dyDescent="0.25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3.2" x14ac:dyDescent="0.25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3.2" x14ac:dyDescent="0.25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3.2" x14ac:dyDescent="0.25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3.2" x14ac:dyDescent="0.25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3.2" x14ac:dyDescent="0.25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3.2" x14ac:dyDescent="0.25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3.2" x14ac:dyDescent="0.25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3.2" x14ac:dyDescent="0.25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3.2" x14ac:dyDescent="0.25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3.2" x14ac:dyDescent="0.25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3.2" x14ac:dyDescent="0.25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3.2" x14ac:dyDescent="0.25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3.2" x14ac:dyDescent="0.25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3.2" x14ac:dyDescent="0.25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3.2" x14ac:dyDescent="0.25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3.2" x14ac:dyDescent="0.25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3.2" x14ac:dyDescent="0.25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3.2" x14ac:dyDescent="0.25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3.2" x14ac:dyDescent="0.25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3.2" x14ac:dyDescent="0.25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3.2" x14ac:dyDescent="0.25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3.2" x14ac:dyDescent="0.25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3.2" x14ac:dyDescent="0.25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3.2" x14ac:dyDescent="0.25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3.2" x14ac:dyDescent="0.25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3.2" x14ac:dyDescent="0.25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3.2" x14ac:dyDescent="0.25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3.2" x14ac:dyDescent="0.25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3.2" x14ac:dyDescent="0.25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3.2" x14ac:dyDescent="0.25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3.2" x14ac:dyDescent="0.25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3.2" x14ac:dyDescent="0.25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3.2" x14ac:dyDescent="0.25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3.2" x14ac:dyDescent="0.25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3.2" x14ac:dyDescent="0.25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3.2" x14ac:dyDescent="0.25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3.2" x14ac:dyDescent="0.25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3.2" x14ac:dyDescent="0.25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3.2" x14ac:dyDescent="0.25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3.2" x14ac:dyDescent="0.25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3.2" x14ac:dyDescent="0.25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3.2" x14ac:dyDescent="0.25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3.2" x14ac:dyDescent="0.25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3.2" x14ac:dyDescent="0.25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3.2" x14ac:dyDescent="0.25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3.2" x14ac:dyDescent="0.25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3.2" x14ac:dyDescent="0.25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3.2" x14ac:dyDescent="0.25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3.2" x14ac:dyDescent="0.25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3.2" x14ac:dyDescent="0.25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3.2" x14ac:dyDescent="0.25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3.2" x14ac:dyDescent="0.25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3.2" x14ac:dyDescent="0.25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3.2" x14ac:dyDescent="0.25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3.2" x14ac:dyDescent="0.25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3.2" x14ac:dyDescent="0.25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3.2" x14ac:dyDescent="0.25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3.2" x14ac:dyDescent="0.25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3.2" x14ac:dyDescent="0.25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3.2" x14ac:dyDescent="0.25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3.2" x14ac:dyDescent="0.25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3.2" x14ac:dyDescent="0.25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3.2" x14ac:dyDescent="0.25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3.2" x14ac:dyDescent="0.25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3.2" x14ac:dyDescent="0.25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3.2" x14ac:dyDescent="0.25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3.2" x14ac:dyDescent="0.25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3.2" x14ac:dyDescent="0.25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3.2" x14ac:dyDescent="0.25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3.2" x14ac:dyDescent="0.25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3.2" x14ac:dyDescent="0.25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3.2" x14ac:dyDescent="0.25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3.2" x14ac:dyDescent="0.25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3.2" x14ac:dyDescent="0.25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3.2" x14ac:dyDescent="0.25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3.2" x14ac:dyDescent="0.25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3.2" x14ac:dyDescent="0.25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3.2" x14ac:dyDescent="0.25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3.2" x14ac:dyDescent="0.25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3.2" x14ac:dyDescent="0.25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3.2" x14ac:dyDescent="0.25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3.2" x14ac:dyDescent="0.25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3.2" x14ac:dyDescent="0.25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3.2" x14ac:dyDescent="0.25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3.2" x14ac:dyDescent="0.25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3.2" x14ac:dyDescent="0.25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3.2" x14ac:dyDescent="0.25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3.2" x14ac:dyDescent="0.25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3.2" x14ac:dyDescent="0.25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3.2" x14ac:dyDescent="0.25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3.2" x14ac:dyDescent="0.25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3.2" x14ac:dyDescent="0.25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3.2" x14ac:dyDescent="0.25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3.2" x14ac:dyDescent="0.25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3.2" x14ac:dyDescent="0.25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3.2" x14ac:dyDescent="0.25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3.2" x14ac:dyDescent="0.25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3.2" x14ac:dyDescent="0.25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3.2" x14ac:dyDescent="0.25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3.2" x14ac:dyDescent="0.25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3.2" x14ac:dyDescent="0.25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3.2" x14ac:dyDescent="0.25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3.2" x14ac:dyDescent="0.25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3.2" x14ac:dyDescent="0.25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3.2" x14ac:dyDescent="0.25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3.2" x14ac:dyDescent="0.25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3.2" x14ac:dyDescent="0.25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3.2" x14ac:dyDescent="0.25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3.2" x14ac:dyDescent="0.25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3.2" x14ac:dyDescent="0.25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3.2" x14ac:dyDescent="0.25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3.2" x14ac:dyDescent="0.25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3.2" x14ac:dyDescent="0.25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3.2" x14ac:dyDescent="0.25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3.2" x14ac:dyDescent="0.25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3.2" x14ac:dyDescent="0.25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3.2" x14ac:dyDescent="0.25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3.2" x14ac:dyDescent="0.25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3.2" x14ac:dyDescent="0.25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3.2" x14ac:dyDescent="0.25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3.2" x14ac:dyDescent="0.25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3.2" x14ac:dyDescent="0.25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3.2" x14ac:dyDescent="0.25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3.2" x14ac:dyDescent="0.25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3.2" x14ac:dyDescent="0.25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3.2" x14ac:dyDescent="0.25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3.2" x14ac:dyDescent="0.25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3.2" x14ac:dyDescent="0.25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3.2" x14ac:dyDescent="0.25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3.2" x14ac:dyDescent="0.25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3.2" x14ac:dyDescent="0.25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3.2" x14ac:dyDescent="0.25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3.2" x14ac:dyDescent="0.25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3.2" x14ac:dyDescent="0.25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3.2" x14ac:dyDescent="0.25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3.2" x14ac:dyDescent="0.25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3.2" x14ac:dyDescent="0.25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3.2" x14ac:dyDescent="0.25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3.2" x14ac:dyDescent="0.25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3.2" x14ac:dyDescent="0.25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3.2" x14ac:dyDescent="0.25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3.2" x14ac:dyDescent="0.25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3.2" x14ac:dyDescent="0.25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3.2" x14ac:dyDescent="0.25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3.2" x14ac:dyDescent="0.25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3.2" x14ac:dyDescent="0.25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3.2" x14ac:dyDescent="0.25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3.2" x14ac:dyDescent="0.25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3.2" x14ac:dyDescent="0.25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3.2" x14ac:dyDescent="0.25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3.2" x14ac:dyDescent="0.25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3.2" x14ac:dyDescent="0.25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3.2" x14ac:dyDescent="0.25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3.2" x14ac:dyDescent="0.25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3.2" x14ac:dyDescent="0.25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3.2" x14ac:dyDescent="0.25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3.2" x14ac:dyDescent="0.25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3.2" x14ac:dyDescent="0.25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3.2" x14ac:dyDescent="0.25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3.2" x14ac:dyDescent="0.25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3.2" x14ac:dyDescent="0.25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3.2" x14ac:dyDescent="0.25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3.2" x14ac:dyDescent="0.25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3.2" x14ac:dyDescent="0.25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3.2" x14ac:dyDescent="0.25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3.2" x14ac:dyDescent="0.25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3.2" x14ac:dyDescent="0.25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3.2" x14ac:dyDescent="0.25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3.2" x14ac:dyDescent="0.25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3.2" x14ac:dyDescent="0.25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3.2" x14ac:dyDescent="0.25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3.2" x14ac:dyDescent="0.25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3.2" x14ac:dyDescent="0.25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3.2" x14ac:dyDescent="0.25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3.2" x14ac:dyDescent="0.25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3.2" x14ac:dyDescent="0.25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3.2" x14ac:dyDescent="0.25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3.2" x14ac:dyDescent="0.25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3.2" x14ac:dyDescent="0.25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3.2" x14ac:dyDescent="0.25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3.2" x14ac:dyDescent="0.25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3.2" x14ac:dyDescent="0.25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3.2" x14ac:dyDescent="0.25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3.2" x14ac:dyDescent="0.25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3.2" x14ac:dyDescent="0.25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3.2" x14ac:dyDescent="0.25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3.2" x14ac:dyDescent="0.25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3.2" x14ac:dyDescent="0.25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3.2" x14ac:dyDescent="0.25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3.2" x14ac:dyDescent="0.25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3.2" x14ac:dyDescent="0.25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3.2" x14ac:dyDescent="0.25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3.2" x14ac:dyDescent="0.25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3.2" x14ac:dyDescent="0.25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3.2" x14ac:dyDescent="0.25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3.2" x14ac:dyDescent="0.25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3.2" x14ac:dyDescent="0.25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3.2" x14ac:dyDescent="0.25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3.2" x14ac:dyDescent="0.25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3.2" x14ac:dyDescent="0.25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3.2" x14ac:dyDescent="0.25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3.2" x14ac:dyDescent="0.25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3.2" x14ac:dyDescent="0.25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3.2" x14ac:dyDescent="0.25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3.2" x14ac:dyDescent="0.25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3.2" x14ac:dyDescent="0.25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3.2" x14ac:dyDescent="0.25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3.2" x14ac:dyDescent="0.25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3.2" x14ac:dyDescent="0.25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3.2" x14ac:dyDescent="0.25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3.2" x14ac:dyDescent="0.25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3.2" x14ac:dyDescent="0.25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3.2" x14ac:dyDescent="0.25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3.2" x14ac:dyDescent="0.25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3.2" x14ac:dyDescent="0.25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3.2" x14ac:dyDescent="0.25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3.2" x14ac:dyDescent="0.25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3.2" x14ac:dyDescent="0.25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3.2" x14ac:dyDescent="0.25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3.2" x14ac:dyDescent="0.25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3.2" x14ac:dyDescent="0.25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3.2" x14ac:dyDescent="0.25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3.2" x14ac:dyDescent="0.25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3.2" x14ac:dyDescent="0.25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3.2" x14ac:dyDescent="0.25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3.2" x14ac:dyDescent="0.25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3.2" x14ac:dyDescent="0.25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3.2" x14ac:dyDescent="0.25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3.2" x14ac:dyDescent="0.25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3.2" x14ac:dyDescent="0.25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3.2" x14ac:dyDescent="0.25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3.2" x14ac:dyDescent="0.25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3.2" x14ac:dyDescent="0.25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3.2" x14ac:dyDescent="0.25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3.2" x14ac:dyDescent="0.25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3.2" x14ac:dyDescent="0.25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3.2" x14ac:dyDescent="0.25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3.2" x14ac:dyDescent="0.25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3.2" x14ac:dyDescent="0.25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3.2" x14ac:dyDescent="0.25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3.2" x14ac:dyDescent="0.25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3.2" x14ac:dyDescent="0.25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3.2" x14ac:dyDescent="0.25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3.2" x14ac:dyDescent="0.25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3.2" x14ac:dyDescent="0.25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3.2" x14ac:dyDescent="0.25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3.2" x14ac:dyDescent="0.25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3.2" x14ac:dyDescent="0.25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3.2" x14ac:dyDescent="0.25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3.2" x14ac:dyDescent="0.25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3.2" x14ac:dyDescent="0.25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3.2" x14ac:dyDescent="0.25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3.2" x14ac:dyDescent="0.25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3.2" x14ac:dyDescent="0.25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3.2" x14ac:dyDescent="0.25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3.2" x14ac:dyDescent="0.25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3.2" x14ac:dyDescent="0.25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3.2" x14ac:dyDescent="0.25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3.2" x14ac:dyDescent="0.25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3.2" x14ac:dyDescent="0.25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3.2" x14ac:dyDescent="0.25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3.2" x14ac:dyDescent="0.25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3.2" x14ac:dyDescent="0.25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3.2" x14ac:dyDescent="0.25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3.2" x14ac:dyDescent="0.25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3.2" x14ac:dyDescent="0.25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3.2" x14ac:dyDescent="0.25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3.2" x14ac:dyDescent="0.25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3.2" x14ac:dyDescent="0.25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3.2" x14ac:dyDescent="0.25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3.2" x14ac:dyDescent="0.25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3.2" x14ac:dyDescent="0.25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3.2" x14ac:dyDescent="0.25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3.2" x14ac:dyDescent="0.25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3.2" x14ac:dyDescent="0.25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3.2" x14ac:dyDescent="0.25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3.2" x14ac:dyDescent="0.25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3.2" x14ac:dyDescent="0.25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3.2" x14ac:dyDescent="0.25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3.2" x14ac:dyDescent="0.25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3.2" x14ac:dyDescent="0.25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3.2" x14ac:dyDescent="0.25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3.2" x14ac:dyDescent="0.25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3.2" x14ac:dyDescent="0.25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3.2" x14ac:dyDescent="0.25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3.2" x14ac:dyDescent="0.25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3.2" x14ac:dyDescent="0.25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3.2" x14ac:dyDescent="0.25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3.2" x14ac:dyDescent="0.25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3.2" x14ac:dyDescent="0.25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3.2" x14ac:dyDescent="0.25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3.2" x14ac:dyDescent="0.25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3.2" x14ac:dyDescent="0.25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3.2" x14ac:dyDescent="0.25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3.2" x14ac:dyDescent="0.25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3.2" x14ac:dyDescent="0.25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3.2" x14ac:dyDescent="0.25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3.2" x14ac:dyDescent="0.25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3.2" x14ac:dyDescent="0.25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3.2" x14ac:dyDescent="0.25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3.2" x14ac:dyDescent="0.25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3.2" x14ac:dyDescent="0.25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3.2" x14ac:dyDescent="0.25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3.2" x14ac:dyDescent="0.25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3.2" x14ac:dyDescent="0.25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3.2" x14ac:dyDescent="0.25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3.2" x14ac:dyDescent="0.25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3.2" x14ac:dyDescent="0.25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3.2" x14ac:dyDescent="0.25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3.2" x14ac:dyDescent="0.25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3.2" x14ac:dyDescent="0.25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3.2" x14ac:dyDescent="0.25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3.2" x14ac:dyDescent="0.25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3.2" x14ac:dyDescent="0.25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3.2" x14ac:dyDescent="0.25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3.2" x14ac:dyDescent="0.25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3.2" x14ac:dyDescent="0.25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3.2" x14ac:dyDescent="0.25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3.2" x14ac:dyDescent="0.25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3.2" x14ac:dyDescent="0.25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3.2" x14ac:dyDescent="0.25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3.2" x14ac:dyDescent="0.25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3.2" x14ac:dyDescent="0.25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3.2" x14ac:dyDescent="0.25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3.2" x14ac:dyDescent="0.25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3.2" x14ac:dyDescent="0.25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3.2" x14ac:dyDescent="0.25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3.2" x14ac:dyDescent="0.25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3.2" x14ac:dyDescent="0.25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3.2" x14ac:dyDescent="0.25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3.2" x14ac:dyDescent="0.25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3.2" x14ac:dyDescent="0.25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3.2" x14ac:dyDescent="0.25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3.2" x14ac:dyDescent="0.25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3.2" x14ac:dyDescent="0.25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3.2" x14ac:dyDescent="0.25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3.2" x14ac:dyDescent="0.25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3.2" x14ac:dyDescent="0.25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3.2" x14ac:dyDescent="0.25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3.2" x14ac:dyDescent="0.25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3.2" x14ac:dyDescent="0.25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3.2" x14ac:dyDescent="0.25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3.2" x14ac:dyDescent="0.25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3.2" x14ac:dyDescent="0.25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3.2" x14ac:dyDescent="0.25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3.2" x14ac:dyDescent="0.25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3.2" x14ac:dyDescent="0.25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3.2" x14ac:dyDescent="0.25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3.2" x14ac:dyDescent="0.25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3.2" x14ac:dyDescent="0.25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3.2" x14ac:dyDescent="0.25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3.2" x14ac:dyDescent="0.25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3.2" x14ac:dyDescent="0.25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3.2" x14ac:dyDescent="0.25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3.2" x14ac:dyDescent="0.25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3.2" x14ac:dyDescent="0.25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3.2" x14ac:dyDescent="0.25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3.2" x14ac:dyDescent="0.25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3.2" x14ac:dyDescent="0.25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3.2" x14ac:dyDescent="0.25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3.2" x14ac:dyDescent="0.25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3.2" x14ac:dyDescent="0.25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3.2" x14ac:dyDescent="0.25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3.2" x14ac:dyDescent="0.25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3.2" x14ac:dyDescent="0.25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3.2" x14ac:dyDescent="0.25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3.2" x14ac:dyDescent="0.25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3.2" x14ac:dyDescent="0.25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3.2" x14ac:dyDescent="0.25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3.2" x14ac:dyDescent="0.25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3.2" x14ac:dyDescent="0.25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3.2" x14ac:dyDescent="0.25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3.2" x14ac:dyDescent="0.25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3.2" x14ac:dyDescent="0.25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3.2" x14ac:dyDescent="0.25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3.2" x14ac:dyDescent="0.25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3.2" x14ac:dyDescent="0.25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3.2" x14ac:dyDescent="0.25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3.2" x14ac:dyDescent="0.25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3.2" x14ac:dyDescent="0.25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3.2" x14ac:dyDescent="0.25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3.2" x14ac:dyDescent="0.25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3.2" x14ac:dyDescent="0.25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3.2" x14ac:dyDescent="0.25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3.2" x14ac:dyDescent="0.25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3.2" x14ac:dyDescent="0.25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3.2" x14ac:dyDescent="0.25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3.2" x14ac:dyDescent="0.25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3.2" x14ac:dyDescent="0.25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3.2" x14ac:dyDescent="0.25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3.2" x14ac:dyDescent="0.25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3.2" x14ac:dyDescent="0.25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3.2" x14ac:dyDescent="0.25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3.2" x14ac:dyDescent="0.25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3.2" x14ac:dyDescent="0.25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3.2" x14ac:dyDescent="0.25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3.2" x14ac:dyDescent="0.25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3.2" x14ac:dyDescent="0.25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3.2" x14ac:dyDescent="0.25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3.2" x14ac:dyDescent="0.25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3.2" x14ac:dyDescent="0.25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3.2" x14ac:dyDescent="0.25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3.2" x14ac:dyDescent="0.25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3.2" x14ac:dyDescent="0.25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3.2" x14ac:dyDescent="0.25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3.2" x14ac:dyDescent="0.25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3.2" x14ac:dyDescent="0.25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3.2" x14ac:dyDescent="0.25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3.2" x14ac:dyDescent="0.25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3.2" x14ac:dyDescent="0.25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3.2" x14ac:dyDescent="0.25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3.2" x14ac:dyDescent="0.25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3.2" x14ac:dyDescent="0.25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3.2" x14ac:dyDescent="0.25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3.2" x14ac:dyDescent="0.25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3.2" x14ac:dyDescent="0.25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3.2" x14ac:dyDescent="0.25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3.2" x14ac:dyDescent="0.25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3.2" x14ac:dyDescent="0.25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3.2" x14ac:dyDescent="0.25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3.2" x14ac:dyDescent="0.25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3.2" x14ac:dyDescent="0.25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3.2" x14ac:dyDescent="0.25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3.2" x14ac:dyDescent="0.25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3.2" x14ac:dyDescent="0.25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3.2" x14ac:dyDescent="0.25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3.2" x14ac:dyDescent="0.25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3.2" x14ac:dyDescent="0.25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3.2" x14ac:dyDescent="0.25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3.2" x14ac:dyDescent="0.25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3.2" x14ac:dyDescent="0.25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3.2" x14ac:dyDescent="0.25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3.2" x14ac:dyDescent="0.25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3.2" x14ac:dyDescent="0.25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3.2" x14ac:dyDescent="0.25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3.2" x14ac:dyDescent="0.25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3.2" x14ac:dyDescent="0.25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3.2" x14ac:dyDescent="0.25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3.2" x14ac:dyDescent="0.25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3.2" x14ac:dyDescent="0.25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3.2" x14ac:dyDescent="0.25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3.2" x14ac:dyDescent="0.25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3.2" x14ac:dyDescent="0.25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3.2" x14ac:dyDescent="0.25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3.2" x14ac:dyDescent="0.25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3.2" x14ac:dyDescent="0.25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3.2" x14ac:dyDescent="0.25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3.2" x14ac:dyDescent="0.25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3.2" x14ac:dyDescent="0.25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3.2" x14ac:dyDescent="0.25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3.2" x14ac:dyDescent="0.25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3.2" x14ac:dyDescent="0.25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3.2" x14ac:dyDescent="0.25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3.2" x14ac:dyDescent="0.25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3.2" x14ac:dyDescent="0.25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3.2" x14ac:dyDescent="0.25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3.2" x14ac:dyDescent="0.25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3.2" x14ac:dyDescent="0.25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3.2" x14ac:dyDescent="0.25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3.2" x14ac:dyDescent="0.25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3.2" x14ac:dyDescent="0.25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3.2" x14ac:dyDescent="0.25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3.2" x14ac:dyDescent="0.25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3.2" x14ac:dyDescent="0.25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3.2" x14ac:dyDescent="0.25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3.2" x14ac:dyDescent="0.25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3.2" x14ac:dyDescent="0.25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3.2" x14ac:dyDescent="0.25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3.2" x14ac:dyDescent="0.25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3.2" x14ac:dyDescent="0.25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3.2" x14ac:dyDescent="0.25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3.2" x14ac:dyDescent="0.25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3.2" x14ac:dyDescent="0.25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3.2" x14ac:dyDescent="0.25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3.2" x14ac:dyDescent="0.25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3.2" x14ac:dyDescent="0.25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3.2" x14ac:dyDescent="0.25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3.2" x14ac:dyDescent="0.25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3.2" x14ac:dyDescent="0.25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3.2" x14ac:dyDescent="0.25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3.2" x14ac:dyDescent="0.25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3.2" x14ac:dyDescent="0.25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3.2" x14ac:dyDescent="0.25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3.2" x14ac:dyDescent="0.25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3.2" x14ac:dyDescent="0.25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3.2" x14ac:dyDescent="0.25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3.2" x14ac:dyDescent="0.25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3.2" x14ac:dyDescent="0.25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3.2" x14ac:dyDescent="0.25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3.2" x14ac:dyDescent="0.25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3.2" x14ac:dyDescent="0.25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3.2" x14ac:dyDescent="0.25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3.2" x14ac:dyDescent="0.25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3.2" x14ac:dyDescent="0.25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3.2" x14ac:dyDescent="0.25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3.2" x14ac:dyDescent="0.25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3.2" x14ac:dyDescent="0.25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3.2" x14ac:dyDescent="0.25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3.2" x14ac:dyDescent="0.25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3.2" x14ac:dyDescent="0.25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3.2" x14ac:dyDescent="0.25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3.2" x14ac:dyDescent="0.25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3.2" x14ac:dyDescent="0.25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3.2" x14ac:dyDescent="0.25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3.2" x14ac:dyDescent="0.25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3.2" x14ac:dyDescent="0.25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3.2" x14ac:dyDescent="0.25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3.2" x14ac:dyDescent="0.25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3.2" x14ac:dyDescent="0.25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3.2" x14ac:dyDescent="0.25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3.2" x14ac:dyDescent="0.25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3.2" x14ac:dyDescent="0.25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3.2" x14ac:dyDescent="0.25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3.2" x14ac:dyDescent="0.25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3.2" x14ac:dyDescent="0.25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3.2" x14ac:dyDescent="0.25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3.2" x14ac:dyDescent="0.25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3.2" x14ac:dyDescent="0.25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3.2" x14ac:dyDescent="0.25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3.2" x14ac:dyDescent="0.25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3.2" x14ac:dyDescent="0.25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3.2" x14ac:dyDescent="0.25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3.2" x14ac:dyDescent="0.25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3.2" x14ac:dyDescent="0.25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3.2" x14ac:dyDescent="0.25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3.2" x14ac:dyDescent="0.25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3.2" x14ac:dyDescent="0.25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3.2" x14ac:dyDescent="0.25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3.2" x14ac:dyDescent="0.25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3.2" x14ac:dyDescent="0.25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3.2" x14ac:dyDescent="0.25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3.2" x14ac:dyDescent="0.25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3.2" x14ac:dyDescent="0.25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3.2" x14ac:dyDescent="0.25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3.2" x14ac:dyDescent="0.25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3.2" x14ac:dyDescent="0.25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3.2" x14ac:dyDescent="0.25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3.2" x14ac:dyDescent="0.25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3.2" x14ac:dyDescent="0.25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3.2" x14ac:dyDescent="0.25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3.2" x14ac:dyDescent="0.25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3.2" x14ac:dyDescent="0.25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3.2" x14ac:dyDescent="0.25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3.2" x14ac:dyDescent="0.25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3.2" x14ac:dyDescent="0.25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3.2" x14ac:dyDescent="0.25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3.2" x14ac:dyDescent="0.25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3.2" x14ac:dyDescent="0.25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3.2" x14ac:dyDescent="0.25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3.2" x14ac:dyDescent="0.25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3.2" x14ac:dyDescent="0.25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3.2" x14ac:dyDescent="0.25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3.2" x14ac:dyDescent="0.25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3.2" x14ac:dyDescent="0.25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3.2" x14ac:dyDescent="0.25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3.2" x14ac:dyDescent="0.25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3.2" x14ac:dyDescent="0.25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3.2" x14ac:dyDescent="0.25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3.2" x14ac:dyDescent="0.25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3.2" x14ac:dyDescent="0.25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3.2" x14ac:dyDescent="0.25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3.2" x14ac:dyDescent="0.25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3.2" x14ac:dyDescent="0.25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3.2" x14ac:dyDescent="0.25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3.2" x14ac:dyDescent="0.25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3.2" x14ac:dyDescent="0.25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3.2" x14ac:dyDescent="0.25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3.2" x14ac:dyDescent="0.25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3.2" x14ac:dyDescent="0.25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3.2" x14ac:dyDescent="0.25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3.2" x14ac:dyDescent="0.25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3.2" x14ac:dyDescent="0.25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3.2" x14ac:dyDescent="0.25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3.2" x14ac:dyDescent="0.25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3.2" x14ac:dyDescent="0.25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3.2" x14ac:dyDescent="0.25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3.2" x14ac:dyDescent="0.25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3.2" x14ac:dyDescent="0.25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3.2" x14ac:dyDescent="0.25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3.2" x14ac:dyDescent="0.25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3.2" x14ac:dyDescent="0.25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3.2" x14ac:dyDescent="0.25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3.2" x14ac:dyDescent="0.25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3.2" x14ac:dyDescent="0.25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3.2" x14ac:dyDescent="0.25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3.2" x14ac:dyDescent="0.25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3.2" x14ac:dyDescent="0.25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3.2" x14ac:dyDescent="0.25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3.2" x14ac:dyDescent="0.25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3.2" x14ac:dyDescent="0.25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3.2" x14ac:dyDescent="0.25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3.2" x14ac:dyDescent="0.25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3.2" x14ac:dyDescent="0.25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3.2" x14ac:dyDescent="0.25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3.2" x14ac:dyDescent="0.25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3.2" x14ac:dyDescent="0.25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3.2" x14ac:dyDescent="0.25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3.2" x14ac:dyDescent="0.25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3.2" x14ac:dyDescent="0.25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3.2" x14ac:dyDescent="0.25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3.2" x14ac:dyDescent="0.25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3.2" x14ac:dyDescent="0.25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3.2" x14ac:dyDescent="0.25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3.2" x14ac:dyDescent="0.25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3.2" x14ac:dyDescent="0.25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3.2" x14ac:dyDescent="0.25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3.2" x14ac:dyDescent="0.25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3.2" x14ac:dyDescent="0.25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3.2" x14ac:dyDescent="0.25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3.2" x14ac:dyDescent="0.25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3.2" x14ac:dyDescent="0.25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3.2" x14ac:dyDescent="0.25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3.2" x14ac:dyDescent="0.25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3.2" x14ac:dyDescent="0.25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3.2" x14ac:dyDescent="0.25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3.2" x14ac:dyDescent="0.25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3.2" x14ac:dyDescent="0.25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3.2" x14ac:dyDescent="0.25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3.2" x14ac:dyDescent="0.25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3.2" x14ac:dyDescent="0.25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3.2" x14ac:dyDescent="0.25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3.2" x14ac:dyDescent="0.25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3.2" x14ac:dyDescent="0.25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3.2" x14ac:dyDescent="0.25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3.2" x14ac:dyDescent="0.25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3.2" x14ac:dyDescent="0.25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3.2" x14ac:dyDescent="0.25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3.2" x14ac:dyDescent="0.25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3.2" x14ac:dyDescent="0.25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3.2" x14ac:dyDescent="0.25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3.2" x14ac:dyDescent="0.25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3.2" x14ac:dyDescent="0.25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3.2" x14ac:dyDescent="0.25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3.2" x14ac:dyDescent="0.25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3.2" x14ac:dyDescent="0.25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3.2" x14ac:dyDescent="0.25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3.2" x14ac:dyDescent="0.25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3.2" x14ac:dyDescent="0.25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3.2" x14ac:dyDescent="0.25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3.2" x14ac:dyDescent="0.25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3.2" x14ac:dyDescent="0.25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3.2" x14ac:dyDescent="0.25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3.2" x14ac:dyDescent="0.25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3.2" x14ac:dyDescent="0.25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3.2" x14ac:dyDescent="0.25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3.2" x14ac:dyDescent="0.25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3.2" x14ac:dyDescent="0.25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3.2" x14ac:dyDescent="0.25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3.2" x14ac:dyDescent="0.25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3.2" x14ac:dyDescent="0.25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3.2" x14ac:dyDescent="0.25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3.2" x14ac:dyDescent="0.25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3.2" x14ac:dyDescent="0.25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3.2" x14ac:dyDescent="0.25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3.2" x14ac:dyDescent="0.25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3.2" x14ac:dyDescent="0.25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3.2" x14ac:dyDescent="0.25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3.2" x14ac:dyDescent="0.25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3.2" x14ac:dyDescent="0.25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3.2" x14ac:dyDescent="0.25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3.2" x14ac:dyDescent="0.25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3.2" x14ac:dyDescent="0.25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3.2" x14ac:dyDescent="0.25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3.2" x14ac:dyDescent="0.25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3.2" x14ac:dyDescent="0.25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3.2" x14ac:dyDescent="0.25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3.2" x14ac:dyDescent="0.25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3.2" x14ac:dyDescent="0.25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3.2" x14ac:dyDescent="0.25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3.2" x14ac:dyDescent="0.25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3.2" x14ac:dyDescent="0.25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3.2" x14ac:dyDescent="0.25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3.2" x14ac:dyDescent="0.25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3.2" x14ac:dyDescent="0.25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3.2" x14ac:dyDescent="0.25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3.2" x14ac:dyDescent="0.25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3.2" x14ac:dyDescent="0.25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3.2" x14ac:dyDescent="0.25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3.2" x14ac:dyDescent="0.25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3.2" x14ac:dyDescent="0.25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3.2" x14ac:dyDescent="0.25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3.2" x14ac:dyDescent="0.25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3.2" x14ac:dyDescent="0.25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3.2" x14ac:dyDescent="0.25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3.2" x14ac:dyDescent="0.25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3.2" x14ac:dyDescent="0.25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3.2" x14ac:dyDescent="0.25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3.2" x14ac:dyDescent="0.25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3.2" x14ac:dyDescent="0.25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3.2" x14ac:dyDescent="0.25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3.2" x14ac:dyDescent="0.25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3.2" x14ac:dyDescent="0.25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3.2" x14ac:dyDescent="0.25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3.2" x14ac:dyDescent="0.25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3.2" x14ac:dyDescent="0.25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3.2" x14ac:dyDescent="0.25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3.2" x14ac:dyDescent="0.25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3.2" x14ac:dyDescent="0.25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3.2" x14ac:dyDescent="0.25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3.2" x14ac:dyDescent="0.25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3.2" x14ac:dyDescent="0.25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3.2" x14ac:dyDescent="0.25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3.2" x14ac:dyDescent="0.25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3.2" x14ac:dyDescent="0.25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3.2" x14ac:dyDescent="0.25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3.2" x14ac:dyDescent="0.25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3.2" x14ac:dyDescent="0.25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3.2" x14ac:dyDescent="0.25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3.2" x14ac:dyDescent="0.25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3.2" x14ac:dyDescent="0.25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3.2" x14ac:dyDescent="0.25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3.2" x14ac:dyDescent="0.25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3.2" x14ac:dyDescent="0.25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3.2" x14ac:dyDescent="0.25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3.2" x14ac:dyDescent="0.25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3.2" x14ac:dyDescent="0.25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3.2" x14ac:dyDescent="0.25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3.2" x14ac:dyDescent="0.25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3.2" x14ac:dyDescent="0.25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3.2" x14ac:dyDescent="0.25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3.2" x14ac:dyDescent="0.25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3.2" x14ac:dyDescent="0.25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3.2" x14ac:dyDescent="0.25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3.2" x14ac:dyDescent="0.25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3.2" x14ac:dyDescent="0.25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3.2" x14ac:dyDescent="0.25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3.2" x14ac:dyDescent="0.25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3.2" x14ac:dyDescent="0.25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3.2" x14ac:dyDescent="0.25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3.2" x14ac:dyDescent="0.25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3.2" x14ac:dyDescent="0.25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3.2" x14ac:dyDescent="0.25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3.2" x14ac:dyDescent="0.25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3.2" x14ac:dyDescent="0.25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3.2" x14ac:dyDescent="0.25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3.2" x14ac:dyDescent="0.25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3.2" x14ac:dyDescent="0.25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3.2" x14ac:dyDescent="0.25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3.2" x14ac:dyDescent="0.25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3.2" x14ac:dyDescent="0.25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3.2" x14ac:dyDescent="0.25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3.2" x14ac:dyDescent="0.25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3.2" x14ac:dyDescent="0.25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3.2" x14ac:dyDescent="0.25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3.2" x14ac:dyDescent="0.25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3.2" x14ac:dyDescent="0.25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3.2" x14ac:dyDescent="0.25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3.2" x14ac:dyDescent="0.25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3.2" x14ac:dyDescent="0.25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3.2" x14ac:dyDescent="0.25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3.2" x14ac:dyDescent="0.25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3.2" x14ac:dyDescent="0.25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3.2" x14ac:dyDescent="0.25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3.2" x14ac:dyDescent="0.25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3.2" x14ac:dyDescent="0.25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3.2" x14ac:dyDescent="0.25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3.2" x14ac:dyDescent="0.25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3.2" x14ac:dyDescent="0.25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3.2" x14ac:dyDescent="0.25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3.2" x14ac:dyDescent="0.25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3.2" x14ac:dyDescent="0.25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3.2" x14ac:dyDescent="0.25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3.2" x14ac:dyDescent="0.25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3.2" x14ac:dyDescent="0.25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3.2" x14ac:dyDescent="0.25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3.2" x14ac:dyDescent="0.25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3.2" x14ac:dyDescent="0.25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3.2" x14ac:dyDescent="0.25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3.2" x14ac:dyDescent="0.25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3.2" x14ac:dyDescent="0.25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3.2" x14ac:dyDescent="0.25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3.2" x14ac:dyDescent="0.25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3.2" x14ac:dyDescent="0.25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3.2" x14ac:dyDescent="0.25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3.2" x14ac:dyDescent="0.25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3.2" x14ac:dyDescent="0.25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3.2" x14ac:dyDescent="0.25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3.2" x14ac:dyDescent="0.25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3.2" x14ac:dyDescent="0.25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3.2" x14ac:dyDescent="0.25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3.2" x14ac:dyDescent="0.25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3.2" x14ac:dyDescent="0.25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3.2" x14ac:dyDescent="0.25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3.2" x14ac:dyDescent="0.25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3.2" x14ac:dyDescent="0.25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3.2" x14ac:dyDescent="0.25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3.2" x14ac:dyDescent="0.25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3.2" x14ac:dyDescent="0.25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3.2" x14ac:dyDescent="0.25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3.2" x14ac:dyDescent="0.25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3.2" x14ac:dyDescent="0.25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3.2" x14ac:dyDescent="0.25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3.2" x14ac:dyDescent="0.25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3.2" x14ac:dyDescent="0.25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3.2" x14ac:dyDescent="0.25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3.2" x14ac:dyDescent="0.25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3.2" x14ac:dyDescent="0.25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3.2" x14ac:dyDescent="0.25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3.2" x14ac:dyDescent="0.25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3.2" x14ac:dyDescent="0.25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3.2" x14ac:dyDescent="0.25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3.2" x14ac:dyDescent="0.25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3.2" x14ac:dyDescent="0.25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3.2" x14ac:dyDescent="0.25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3.2" x14ac:dyDescent="0.25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3.2" x14ac:dyDescent="0.25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3.2" x14ac:dyDescent="0.25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3.2" x14ac:dyDescent="0.25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3.2" x14ac:dyDescent="0.25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3.2" x14ac:dyDescent="0.25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3.2" x14ac:dyDescent="0.25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3.2" x14ac:dyDescent="0.25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3.2" x14ac:dyDescent="0.25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3.2" x14ac:dyDescent="0.25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3.2" x14ac:dyDescent="0.25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3.2" x14ac:dyDescent="0.25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3.2" x14ac:dyDescent="0.25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3.2" x14ac:dyDescent="0.25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3.2" x14ac:dyDescent="0.25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3.2" x14ac:dyDescent="0.25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3.2" x14ac:dyDescent="0.25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3.2" x14ac:dyDescent="0.25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3.2" x14ac:dyDescent="0.25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3.2" x14ac:dyDescent="0.25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3.2" x14ac:dyDescent="0.25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3.2" x14ac:dyDescent="0.25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3.2" x14ac:dyDescent="0.25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3.2" x14ac:dyDescent="0.25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3.2" x14ac:dyDescent="0.25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3.2" x14ac:dyDescent="0.25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3.2" x14ac:dyDescent="0.25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3.2" x14ac:dyDescent="0.25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3.2" x14ac:dyDescent="0.25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3.2" x14ac:dyDescent="0.25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3.2" x14ac:dyDescent="0.25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3.2" x14ac:dyDescent="0.25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3.2" x14ac:dyDescent="0.25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sheetProtection algorithmName="SHA-512" hashValue="jK1eVuSFbI3LUOlJe7dvn47Vu67E9Ph0QaTj1Y6RMcbGU05jv1uFjqaC9xl1F0wULC95kVy6OoqiYz512C6drw==" saltValue="/jGZQv8S1JPGWWOZCzpZqA==" spinCount="100000" sheet="1" objects="1" scenarios="1"/>
  <mergeCells count="128"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</mergeCells>
  <printOptions gridLines="1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6" sqref="E16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65.109375" style="3" customWidth="1"/>
    <col min="9" max="16384" width="9.109375" style="3"/>
  </cols>
  <sheetData>
    <row r="1" spans="1:8" ht="26.4" x14ac:dyDescent="0.3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3">
      <c r="A2" s="58"/>
      <c r="B2" s="58"/>
      <c r="C2" s="59"/>
      <c r="D2" s="59"/>
      <c r="E2" s="60"/>
    </row>
    <row r="3" spans="1:8" x14ac:dyDescent="0.3">
      <c r="A3" s="45">
        <v>6</v>
      </c>
      <c r="B3" s="46" t="s">
        <v>271</v>
      </c>
      <c r="C3" s="47">
        <f>'PRIHODI-za popuniti'!C437</f>
        <v>17587453</v>
      </c>
      <c r="D3" s="47">
        <f>'PRIHODI-za popuniti'!D437</f>
        <v>1459277</v>
      </c>
      <c r="E3" s="47">
        <f>'PRIHODI-za popuniti'!E437</f>
        <v>19046730</v>
      </c>
    </row>
    <row r="4" spans="1:8" ht="26.4" x14ac:dyDescent="0.3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3">
      <c r="A5" s="48"/>
      <c r="B5" s="49" t="s">
        <v>273</v>
      </c>
      <c r="C5" s="50">
        <f>SUM(C3:C4)</f>
        <v>17587453</v>
      </c>
      <c r="D5" s="50">
        <f t="shared" ref="D5:E5" si="0">SUM(D3:D4)</f>
        <v>1459277</v>
      </c>
      <c r="E5" s="50">
        <f t="shared" si="0"/>
        <v>19046730</v>
      </c>
    </row>
    <row r="6" spans="1:8" x14ac:dyDescent="0.3">
      <c r="A6" s="52"/>
      <c r="B6" s="46"/>
      <c r="C6" s="47"/>
      <c r="D6" s="47"/>
      <c r="E6" s="47"/>
    </row>
    <row r="7" spans="1:8" x14ac:dyDescent="0.3">
      <c r="A7" s="45">
        <v>3</v>
      </c>
      <c r="B7" s="46" t="s">
        <v>274</v>
      </c>
      <c r="C7" s="47">
        <f>'POSEBNI DIO-za popuniti'!K1262</f>
        <v>17365503</v>
      </c>
      <c r="D7" s="47">
        <f>'POSEBNI DIO-za popuniti'!L1262</f>
        <v>1454709</v>
      </c>
      <c r="E7" s="47">
        <f>'POSEBNI DIO-za popuniti'!M1262</f>
        <v>18820212</v>
      </c>
    </row>
    <row r="8" spans="1:8" ht="26.4" x14ac:dyDescent="0.3">
      <c r="A8" s="45">
        <v>4</v>
      </c>
      <c r="B8" s="46" t="s">
        <v>275</v>
      </c>
      <c r="C8" s="47">
        <f>'POSEBNI DIO-za popuniti'!K1263</f>
        <v>261950</v>
      </c>
      <c r="D8" s="47">
        <f>'POSEBNI DIO-za popuniti'!L1263</f>
        <v>-105</v>
      </c>
      <c r="E8" s="47">
        <f>'POSEBNI DIO-za popuniti'!M1263</f>
        <v>261845</v>
      </c>
    </row>
    <row r="9" spans="1:8" s="51" customFormat="1" x14ac:dyDescent="0.3">
      <c r="A9" s="48"/>
      <c r="B9" s="49" t="s">
        <v>276</v>
      </c>
      <c r="C9" s="50">
        <f>SUM(C7:C8)</f>
        <v>17627453</v>
      </c>
      <c r="D9" s="50">
        <f t="shared" ref="D9:E9" si="1">SUM(D7:D8)</f>
        <v>1454604</v>
      </c>
      <c r="E9" s="50">
        <f t="shared" si="1"/>
        <v>19082057</v>
      </c>
    </row>
    <row r="10" spans="1:8" x14ac:dyDescent="0.3">
      <c r="A10" s="52"/>
      <c r="B10" s="46"/>
      <c r="C10" s="47"/>
      <c r="D10" s="47"/>
      <c r="E10" s="47"/>
    </row>
    <row r="11" spans="1:8" ht="26.4" x14ac:dyDescent="0.3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6.4" x14ac:dyDescent="0.3">
      <c r="A12" s="45">
        <v>5</v>
      </c>
      <c r="B12" s="46" t="s">
        <v>278</v>
      </c>
      <c r="C12" s="47">
        <f>'POSEBNI DIO-za popuniti'!K1264</f>
        <v>50000</v>
      </c>
      <c r="D12" s="47">
        <f>'POSEBNI DIO-za popuniti'!L1264</f>
        <v>0</v>
      </c>
      <c r="E12" s="47">
        <f>'POSEBNI DIO-za popuniti'!M1264</f>
        <v>50000</v>
      </c>
    </row>
    <row r="13" spans="1:8" s="51" customFormat="1" ht="26.4" x14ac:dyDescent="0.3">
      <c r="A13" s="53"/>
      <c r="B13" s="49" t="s">
        <v>279</v>
      </c>
      <c r="C13" s="50">
        <f>SUM(C11:C12)</f>
        <v>50000</v>
      </c>
      <c r="D13" s="50">
        <f t="shared" ref="D13:E13" si="2">SUM(D11:D12)</f>
        <v>0</v>
      </c>
      <c r="E13" s="50">
        <f t="shared" si="2"/>
        <v>50000</v>
      </c>
    </row>
    <row r="14" spans="1:8" x14ac:dyDescent="0.3">
      <c r="A14" s="45"/>
      <c r="B14" s="46"/>
      <c r="C14" s="47"/>
      <c r="D14" s="47"/>
      <c r="E14" s="47"/>
    </row>
    <row r="15" spans="1:8" ht="35.25" customHeight="1" x14ac:dyDescent="0.3">
      <c r="A15" s="220"/>
      <c r="B15" s="221" t="s">
        <v>301</v>
      </c>
      <c r="C15" s="149"/>
      <c r="D15" s="47"/>
      <c r="E15" s="47"/>
    </row>
    <row r="16" spans="1:8" s="51" customFormat="1" x14ac:dyDescent="0.3">
      <c r="A16" s="150">
        <v>92</v>
      </c>
      <c r="B16" s="49" t="s">
        <v>302</v>
      </c>
      <c r="C16" s="50">
        <f>'PRIHODI-za popuniti'!C440</f>
        <v>90000</v>
      </c>
      <c r="D16" s="50">
        <f>'PRIHODI-za popuniti'!D440</f>
        <v>-4673</v>
      </c>
      <c r="E16" s="50">
        <f>'PRIHODI-za popuniti'!E440</f>
        <v>85327</v>
      </c>
      <c r="G16" s="3"/>
      <c r="H16" s="3"/>
    </row>
    <row r="17" spans="1:5" x14ac:dyDescent="0.3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Marina</cp:lastModifiedBy>
  <cp:lastPrinted>2022-04-14T13:44:56Z</cp:lastPrinted>
  <dcterms:created xsi:type="dcterms:W3CDTF">2020-10-13T07:17:24Z</dcterms:created>
  <dcterms:modified xsi:type="dcterms:W3CDTF">2022-04-25T07:29:38Z</dcterms:modified>
</cp:coreProperties>
</file>